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<sst xmlns="http://schemas.openxmlformats.org/spreadsheetml/2006/main" count="283" uniqueCount="186">
  <si>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</si>
  <si>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</si>
  <si>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</si>
  <si>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</si>
  <si>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</si>
  <si>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</si>
  <si>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</si>
  <si>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</si>
  <si>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</si>
  <si>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</si>
  <si>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</si>
  <si>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</si>
  <si>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</si>
  <si>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</si>
  <si>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</si>
  <si>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</si>
  <si>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</si>
  <si>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</si>
  <si>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</si>
  <si>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</si>
  <si>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</si>
  <si>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</si>
  <si>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</si>
  <si>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</si>
  <si>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</si>
  <si>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</si>
  <si>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</si>
  <si>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</si>
  <si>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</si>
  <si>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</si>
  <si>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</si>
  <si>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</si>
  <si>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</si>
  <si>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</si>
  <si>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</si>
  <si>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</si>
  <si>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</si>
  <si>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</si>
  <si>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</si>
  <si>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</si>
  <si>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</si>
  <si>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</si>
  <si>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</si>
  <si>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</si>
  <si>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</si>
  <si>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</si>
  <si>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</si>
  <si>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</si>
  <si>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</si>
  <si>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</si>
  <si>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</si>
  <si>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</si>
  <si>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</si>
  <si>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</si>
  <si>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</si>
  <si>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</si>
  <si>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</si>
  <si>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</si>
  <si>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</si>
  <si>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</si>
  <si>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</si>
  <si>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</si>
  <si>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</si>
  <si>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</si>
  <si>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</si>
  <si>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</si>
  <si>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</si>
  <si>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</si>
  <si>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</si>
  <si>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</si>
  <si>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</si>
  <si>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</si>
  <si>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</si>
  <si>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</si>
  <si>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</si>
  <si>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</si>
  <si>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</si>
  <si>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</si>
  <si>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</si>
  <si>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</si>
  <si>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</si>
  <si>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</si>
  <si>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</si>
  <si>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</si>
  <si>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</si>
  <si>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</si>
  <si>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</si>
  <si>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</si>
  <si>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</si>
  <si>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</si>
  <si>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</si>
  <si>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</si>
  <si>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</si>
  <si>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</si>
  <si>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</si>
  <si>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</si>
  <si>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</si>
  <si>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</si>
  <si>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</si>
  <si>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</si>
  <si>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</si>
  <si>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</si>
  <si>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</si>
  <si>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</si>
  <si>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</si>
  <si>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</si>
  <si>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</si>
  <si>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</si>
  <si>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</si>
  <si>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</si>
  <si>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</si>
  <si>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</si>
  <si>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</si>
  <si>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</si>
  <si>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</si>
  <si>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</si>
  <si>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</si>
  <si>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</si>
  <si>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</si>
  <si>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</si>
  <si>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</si>
  <si>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</si>
  <si>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</si>
  <si>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</si>
  <si>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Справочно: расходы на ремонт, всего (пункт 1.1.1.2 + пункт 1.1.2.1 + пункт 1.1.1.3)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</si>
  <si>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</si>
  <si>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</si>
  <si>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</si>
  <si>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</si>
  <si>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</si>
  <si>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</si>
  <si>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</si>
  <si>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</si>
  <si>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</si>
  <si>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</si>
  <si>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</si>
  <si>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</si>
  <si>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</si>
  <si>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</si>
  <si>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</si>
  <si>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</si>
  <si>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</si>
  <si>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</si>
  <si>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</si>
  <si>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</si>
  <si>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</si>
  <si>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</si>
  <si>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</si>
  <si>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</si>
  <si>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</si>
  <si>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</si>
  <si>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</si>
  <si>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план</t>
  </si>
  <si>
    <t>факт</t>
  </si>
  <si>
    <t xml:space="preserve">Примечание </t>
  </si>
  <si>
    <t>в том числе прочие расходы (с расшифровкой)</t>
  </si>
  <si>
    <t xml:space="preserve">прочие неподконтрольные расходы </t>
  </si>
  <si>
    <t>1.1.3.3.5.1</t>
  </si>
  <si>
    <t>1.1.3.3.5.2</t>
  </si>
  <si>
    <t>1.1.3.3.5.3</t>
  </si>
  <si>
    <t>1.1.3.3.5.4</t>
  </si>
  <si>
    <t>1.1.3.3.5.5</t>
  </si>
  <si>
    <t>1.1.3.3.5.6</t>
  </si>
  <si>
    <t>услуги связи</t>
  </si>
  <si>
    <t>информационные и юридические услуги</t>
  </si>
  <si>
    <t>аудиторские услуги</t>
  </si>
  <si>
    <t>ордера и топосъемки</t>
  </si>
  <si>
    <t>поверка приборов учета</t>
  </si>
  <si>
    <t>1.1.3.3.5.7</t>
  </si>
  <si>
    <t>1.1.3.3.5.8</t>
  </si>
  <si>
    <t>1.1.3.3.5.9</t>
  </si>
  <si>
    <t>1.1.3.3.5.10</t>
  </si>
  <si>
    <t>1.1.3.3.5.11</t>
  </si>
  <si>
    <t>1.1.3.3.5.12</t>
  </si>
  <si>
    <t>1.1.3.3.5.13</t>
  </si>
  <si>
    <t>сертификация качества э/энергии</t>
  </si>
  <si>
    <t>канцелярские товары, почтовые расходы</t>
  </si>
  <si>
    <t>программное сопровождение и ремонт оргтехники</t>
  </si>
  <si>
    <t>услуги банков по РКО, инкассация</t>
  </si>
  <si>
    <t>медицинское обслуживание</t>
  </si>
  <si>
    <t>прочие расходы</t>
  </si>
  <si>
    <t>прочие услуги сторонних организаций (ремонт и ТО автомобилей, шиномонтаж, техосмотр)</t>
  </si>
  <si>
    <t>профосмотр</t>
  </si>
  <si>
    <t>1.1.3.3.5.14</t>
  </si>
  <si>
    <t>коммунальные расходы, в т.ч. охрана</t>
  </si>
  <si>
    <t>Общество не владеет детальной информацией о натуральных (количественных) показателях, учтенных органом регулирования при определении структуры и объемов затрат на оказание услуг по передаче электрической энергии на 2018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</si>
</sst>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0000&quot;%&quot;"/>
    <numFmt numFmtId="182" formatCode="0.0000&quot;%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3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6"/>
  <sheetViews>
    <sheetView tabSelected="1" zoomScalePageLayoutView="0" workbookViewId="0" topLeftCell="A1">
      <selection activeCell="X110" sqref="X110"/>
    </sheetView>
  </sheetViews>
  <sheetFormatPr defaultColWidth="0.875" defaultRowHeight="12.75"/>
  <cols>
    <col min="1" max="1" width="2.125" style="2" customWidth="1"/>
    <col min="2" max="6" width="0.875" style="2" customWidth="1"/>
    <col min="7" max="7" width="2.25390625" style="2" customWidth="1"/>
    <col min="8" max="10" width="0.875" style="2" customWidth="1"/>
    <col min="11" max="11" width="69.25390625" style="2" customWidth="1"/>
    <col min="12" max="79" width="0.875" style="2" customWidth="1"/>
    <col min="80" max="80" width="1.875" style="2" customWidth="1"/>
    <col min="81" max="88" width="0.875" style="2" customWidth="1"/>
    <col min="89" max="89" width="3.625" style="2" customWidth="1"/>
    <col min="90" max="101" width="0.875" style="2" customWidth="1"/>
    <col min="102" max="102" width="3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.75">
      <c r="BO1" s="1" t="s">
        <v>82</v>
      </c>
    </row>
    <row r="2" s="1" customFormat="1" ht="12.75">
      <c r="BO2" s="1" t="s">
        <v>22</v>
      </c>
    </row>
    <row r="3" s="1" customFormat="1" ht="12.75">
      <c r="BO3" s="1" t="s">
        <v>23</v>
      </c>
    </row>
    <row r="5" spans="1:102" s="3" customFormat="1" ht="15.75">
      <c r="A5" s="66" t="s">
        <v>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</row>
    <row r="6" spans="1:102" s="3" customFormat="1" ht="15.75">
      <c r="A6" s="66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</row>
    <row r="7" spans="1:102" s="3" customFormat="1" ht="15.75">
      <c r="A7" s="66" t="s">
        <v>83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pans="1:102" s="3" customFormat="1" ht="15.75">
      <c r="A8" s="66" t="s">
        <v>101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</row>
    <row r="10" spans="3:87" ht="15">
      <c r="C10" s="4" t="s">
        <v>24</v>
      </c>
      <c r="D10" s="4"/>
      <c r="AG10" s="67" t="s">
        <v>103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</row>
    <row r="11" spans="3:66" ht="15">
      <c r="C11" s="4" t="s">
        <v>25</v>
      </c>
      <c r="D11" s="4"/>
      <c r="J11" s="68" t="s">
        <v>104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3:66" ht="15">
      <c r="C12" s="4" t="s">
        <v>26</v>
      </c>
      <c r="D12" s="4"/>
      <c r="J12" s="57" t="s">
        <v>105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</row>
    <row r="13" spans="3:61" ht="15">
      <c r="C13" s="4" t="s">
        <v>27</v>
      </c>
      <c r="D13" s="4"/>
      <c r="AQ13" s="58" t="s">
        <v>106</v>
      </c>
      <c r="AR13" s="58"/>
      <c r="AS13" s="58"/>
      <c r="AT13" s="58"/>
      <c r="AU13" s="58"/>
      <c r="AV13" s="58"/>
      <c r="AW13" s="58"/>
      <c r="AX13" s="58"/>
      <c r="AY13" s="59" t="s">
        <v>28</v>
      </c>
      <c r="AZ13" s="59"/>
      <c r="BA13" s="58" t="s">
        <v>107</v>
      </c>
      <c r="BB13" s="58"/>
      <c r="BC13" s="58"/>
      <c r="BD13" s="58"/>
      <c r="BE13" s="58"/>
      <c r="BF13" s="58"/>
      <c r="BG13" s="58"/>
      <c r="BH13" s="58"/>
      <c r="BI13" s="2" t="s">
        <v>29</v>
      </c>
    </row>
    <row r="14" ht="15">
      <c r="CW14" s="8"/>
    </row>
    <row r="15" spans="1:102" s="6" customFormat="1" ht="13.5">
      <c r="A15" s="48" t="s">
        <v>21</v>
      </c>
      <c r="B15" s="60"/>
      <c r="C15" s="60"/>
      <c r="D15" s="60"/>
      <c r="E15" s="60"/>
      <c r="F15" s="60"/>
      <c r="G15" s="60"/>
      <c r="H15" s="60"/>
      <c r="I15" s="61"/>
      <c r="J15" s="65" t="s"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1"/>
      <c r="BI15" s="48" t="s">
        <v>30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17">
        <v>2018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48" t="s">
        <v>154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50"/>
    </row>
    <row r="16" spans="1:102" s="6" customFormat="1" ht="13.5">
      <c r="A16" s="62"/>
      <c r="B16" s="63"/>
      <c r="C16" s="63"/>
      <c r="D16" s="63"/>
      <c r="E16" s="63"/>
      <c r="F16" s="63"/>
      <c r="G16" s="63"/>
      <c r="H16" s="63"/>
      <c r="I16" s="64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4"/>
      <c r="BI16" s="62"/>
      <c r="BJ16" s="63"/>
      <c r="BK16" s="63"/>
      <c r="BL16" s="63"/>
      <c r="BM16" s="63"/>
      <c r="BN16" s="63"/>
      <c r="BO16" s="63"/>
      <c r="BP16" s="63"/>
      <c r="BQ16" s="63"/>
      <c r="BR16" s="63"/>
      <c r="BS16" s="64"/>
      <c r="BT16" s="17" t="s">
        <v>152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153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6" customFormat="1" ht="13.5">
      <c r="A17" s="27" t="s">
        <v>1</v>
      </c>
      <c r="B17" s="28"/>
      <c r="C17" s="28"/>
      <c r="D17" s="28"/>
      <c r="E17" s="28"/>
      <c r="F17" s="28"/>
      <c r="G17" s="28"/>
      <c r="H17" s="28"/>
      <c r="I17" s="29"/>
      <c r="J17" s="5"/>
      <c r="K17" s="26" t="s">
        <v>31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17" t="s">
        <v>32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32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32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54" t="s">
        <v>32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6"/>
    </row>
    <row r="18" spans="1:102" s="6" customFormat="1" ht="13.5">
      <c r="A18" s="27" t="s">
        <v>3</v>
      </c>
      <c r="B18" s="28"/>
      <c r="C18" s="28"/>
      <c r="D18" s="28"/>
      <c r="E18" s="28"/>
      <c r="F18" s="28"/>
      <c r="G18" s="28"/>
      <c r="H18" s="28"/>
      <c r="I18" s="29"/>
      <c r="J18" s="5"/>
      <c r="K18" s="26" t="s">
        <v>84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17" t="s">
        <v>2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0">
        <f>BT19+BT52+BT66</f>
        <v>411309.53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20">
        <f>CD19+CD52+CD66</f>
        <v>612633.886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23"/>
      <c r="CO18" s="24"/>
      <c r="CP18" s="24"/>
      <c r="CQ18" s="24"/>
      <c r="CR18" s="24"/>
      <c r="CS18" s="24"/>
      <c r="CT18" s="24"/>
      <c r="CU18" s="24"/>
      <c r="CV18" s="24"/>
      <c r="CW18" s="24"/>
      <c r="CX18" s="25"/>
    </row>
    <row r="19" spans="1:105" s="6" customFormat="1" ht="13.5">
      <c r="A19" s="27" t="s">
        <v>4</v>
      </c>
      <c r="B19" s="28"/>
      <c r="C19" s="28"/>
      <c r="D19" s="28"/>
      <c r="E19" s="28"/>
      <c r="F19" s="28"/>
      <c r="G19" s="28"/>
      <c r="H19" s="28"/>
      <c r="I19" s="29"/>
      <c r="J19" s="5"/>
      <c r="K19" s="26" t="s">
        <v>85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17" t="s">
        <v>2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0">
        <f>BT20+BT25+BT27</f>
        <v>272823.93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20">
        <f>CD20+CD25+CD27+CD50+CD51</f>
        <v>351124.52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23"/>
      <c r="CO19" s="24"/>
      <c r="CP19" s="24"/>
      <c r="CQ19" s="24"/>
      <c r="CR19" s="24"/>
      <c r="CS19" s="24"/>
      <c r="CT19" s="24"/>
      <c r="CU19" s="24"/>
      <c r="CV19" s="24"/>
      <c r="CW19" s="24"/>
      <c r="CX19" s="25"/>
      <c r="DA19" s="13"/>
    </row>
    <row r="20" spans="1:102" s="6" customFormat="1" ht="13.5">
      <c r="A20" s="27" t="s">
        <v>5</v>
      </c>
      <c r="B20" s="28"/>
      <c r="C20" s="28"/>
      <c r="D20" s="28"/>
      <c r="E20" s="28"/>
      <c r="F20" s="28"/>
      <c r="G20" s="28"/>
      <c r="H20" s="28"/>
      <c r="I20" s="29"/>
      <c r="J20" s="5"/>
      <c r="K20" s="26" t="s">
        <v>6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17" t="s">
        <v>2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0">
        <f>SUM(BT21)</f>
        <v>52304.98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>
        <f>SUM(CD21)</f>
        <v>67186.21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5"/>
    </row>
    <row r="21" spans="1:102" s="6" customFormat="1" ht="13.5">
      <c r="A21" s="27" t="s">
        <v>8</v>
      </c>
      <c r="B21" s="28"/>
      <c r="C21" s="28"/>
      <c r="D21" s="28"/>
      <c r="E21" s="28"/>
      <c r="F21" s="28"/>
      <c r="G21" s="28"/>
      <c r="H21" s="28"/>
      <c r="I21" s="29"/>
      <c r="J21" s="5"/>
      <c r="K21" s="26" t="s">
        <v>102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17" t="s">
        <v>2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0">
        <v>52304.98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20">
        <f>67186.21</f>
        <v>67186.21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35"/>
      <c r="CO21" s="36"/>
      <c r="CP21" s="36"/>
      <c r="CQ21" s="36"/>
      <c r="CR21" s="36"/>
      <c r="CS21" s="36"/>
      <c r="CT21" s="36"/>
      <c r="CU21" s="36"/>
      <c r="CV21" s="36"/>
      <c r="CW21" s="36"/>
      <c r="CX21" s="37"/>
    </row>
    <row r="22" spans="1:102" s="12" customFormat="1" ht="13.5">
      <c r="A22" s="41" t="s">
        <v>10</v>
      </c>
      <c r="B22" s="42"/>
      <c r="C22" s="42"/>
      <c r="D22" s="42"/>
      <c r="E22" s="42"/>
      <c r="F22" s="42"/>
      <c r="G22" s="42"/>
      <c r="H22" s="42"/>
      <c r="I22" s="43"/>
      <c r="J22" s="10"/>
      <c r="K22" s="44" t="s">
        <v>86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11"/>
      <c r="BI22" s="45" t="s">
        <v>2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7"/>
      <c r="BT22" s="14">
        <f>BT21</f>
        <v>52304.98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>
        <f>CD21</f>
        <v>67186.21</v>
      </c>
      <c r="CE22" s="15"/>
      <c r="CF22" s="15"/>
      <c r="CG22" s="15"/>
      <c r="CH22" s="15"/>
      <c r="CI22" s="15"/>
      <c r="CJ22" s="15"/>
      <c r="CK22" s="15"/>
      <c r="CL22" s="15"/>
      <c r="CM22" s="16"/>
      <c r="CN22" s="35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6" customFormat="1" ht="13.5">
      <c r="A23" s="27" t="s">
        <v>33</v>
      </c>
      <c r="B23" s="28"/>
      <c r="C23" s="28"/>
      <c r="D23" s="28"/>
      <c r="E23" s="28"/>
      <c r="F23" s="28"/>
      <c r="G23" s="28"/>
      <c r="H23" s="28"/>
      <c r="I23" s="29"/>
      <c r="J23" s="5"/>
      <c r="K23" s="26" t="s">
        <v>34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17" t="s">
        <v>2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0"/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9786.39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35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6" customFormat="1" ht="13.5">
      <c r="A24" s="27" t="s">
        <v>35</v>
      </c>
      <c r="B24" s="28"/>
      <c r="C24" s="28"/>
      <c r="D24" s="28"/>
      <c r="E24" s="28"/>
      <c r="F24" s="28"/>
      <c r="G24" s="28"/>
      <c r="H24" s="28"/>
      <c r="I24" s="29"/>
      <c r="J24" s="5"/>
      <c r="K24" s="26" t="s">
        <v>9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17" t="s">
        <v>2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0"/>
      <c r="BU24" s="21"/>
      <c r="BV24" s="21"/>
      <c r="BW24" s="21"/>
      <c r="BX24" s="21"/>
      <c r="BY24" s="21"/>
      <c r="BZ24" s="21"/>
      <c r="CA24" s="21"/>
      <c r="CB24" s="21"/>
      <c r="CC24" s="22"/>
      <c r="CD24" s="20">
        <f>CD23</f>
        <v>9786.39</v>
      </c>
      <c r="CE24" s="21"/>
      <c r="CF24" s="21"/>
      <c r="CG24" s="21"/>
      <c r="CH24" s="21"/>
      <c r="CI24" s="21"/>
      <c r="CJ24" s="21"/>
      <c r="CK24" s="21"/>
      <c r="CL24" s="21"/>
      <c r="CM24" s="22"/>
      <c r="CN24" s="35"/>
      <c r="CO24" s="36"/>
      <c r="CP24" s="36"/>
      <c r="CQ24" s="36"/>
      <c r="CR24" s="36"/>
      <c r="CS24" s="36"/>
      <c r="CT24" s="36"/>
      <c r="CU24" s="36"/>
      <c r="CV24" s="36"/>
      <c r="CW24" s="36"/>
      <c r="CX24" s="37"/>
    </row>
    <row r="25" spans="1:102" s="6" customFormat="1" ht="13.5">
      <c r="A25" s="27" t="s">
        <v>7</v>
      </c>
      <c r="B25" s="28"/>
      <c r="C25" s="28"/>
      <c r="D25" s="28"/>
      <c r="E25" s="28"/>
      <c r="F25" s="28"/>
      <c r="G25" s="28"/>
      <c r="H25" s="28"/>
      <c r="I25" s="29"/>
      <c r="J25" s="5"/>
      <c r="K25" s="26" t="s">
        <v>18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17" t="s">
        <v>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0">
        <v>212698.45</v>
      </c>
      <c r="BU25" s="21"/>
      <c r="BV25" s="21"/>
      <c r="BW25" s="21"/>
      <c r="BX25" s="21"/>
      <c r="BY25" s="21"/>
      <c r="BZ25" s="21"/>
      <c r="CA25" s="21"/>
      <c r="CB25" s="21"/>
      <c r="CC25" s="22"/>
      <c r="CD25" s="20">
        <v>252867.89</v>
      </c>
      <c r="CE25" s="21"/>
      <c r="CF25" s="21"/>
      <c r="CG25" s="21"/>
      <c r="CH25" s="21"/>
      <c r="CI25" s="21"/>
      <c r="CJ25" s="21"/>
      <c r="CK25" s="21"/>
      <c r="CL25" s="21"/>
      <c r="CM25" s="22"/>
      <c r="CN25" s="35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6" customFormat="1" ht="13.5">
      <c r="A26" s="27" t="s">
        <v>36</v>
      </c>
      <c r="B26" s="28"/>
      <c r="C26" s="28"/>
      <c r="D26" s="28"/>
      <c r="E26" s="28"/>
      <c r="F26" s="28"/>
      <c r="G26" s="28"/>
      <c r="H26" s="28"/>
      <c r="I26" s="29"/>
      <c r="J26" s="5"/>
      <c r="K26" s="26" t="s">
        <v>9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17" t="s">
        <v>2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35"/>
      <c r="CO26" s="36"/>
      <c r="CP26" s="36"/>
      <c r="CQ26" s="36"/>
      <c r="CR26" s="36"/>
      <c r="CS26" s="36"/>
      <c r="CT26" s="36"/>
      <c r="CU26" s="36"/>
      <c r="CV26" s="36"/>
      <c r="CW26" s="36"/>
      <c r="CX26" s="37"/>
    </row>
    <row r="27" spans="1:105" s="6" customFormat="1" ht="13.5">
      <c r="A27" s="27" t="s">
        <v>11</v>
      </c>
      <c r="B27" s="28"/>
      <c r="C27" s="28"/>
      <c r="D27" s="28"/>
      <c r="E27" s="28"/>
      <c r="F27" s="28"/>
      <c r="G27" s="28"/>
      <c r="H27" s="28"/>
      <c r="I27" s="29"/>
      <c r="J27" s="5"/>
      <c r="K27" s="26" t="s">
        <v>87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17" t="s">
        <v>2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14">
        <f>SUM(BT28:CC30)</f>
        <v>7820.5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>
        <f>SUM(CD28:CM30)</f>
        <v>22070.419999999995</v>
      </c>
      <c r="CE27" s="15"/>
      <c r="CF27" s="15"/>
      <c r="CG27" s="15"/>
      <c r="CH27" s="15"/>
      <c r="CI27" s="15"/>
      <c r="CJ27" s="15"/>
      <c r="CK27" s="15"/>
      <c r="CL27" s="15"/>
      <c r="CM27" s="16"/>
      <c r="CN27" s="23"/>
      <c r="CO27" s="24"/>
      <c r="CP27" s="24"/>
      <c r="CQ27" s="24"/>
      <c r="CR27" s="24"/>
      <c r="CS27" s="24"/>
      <c r="CT27" s="24"/>
      <c r="CU27" s="24"/>
      <c r="CV27" s="24"/>
      <c r="CW27" s="24"/>
      <c r="CX27" s="25"/>
      <c r="DA27" s="9"/>
    </row>
    <row r="28" spans="1:102" s="6" customFormat="1" ht="13.5">
      <c r="A28" s="27" t="s">
        <v>37</v>
      </c>
      <c r="B28" s="28"/>
      <c r="C28" s="28"/>
      <c r="D28" s="28"/>
      <c r="E28" s="28"/>
      <c r="F28" s="28"/>
      <c r="G28" s="28"/>
      <c r="H28" s="28"/>
      <c r="I28" s="29"/>
      <c r="J28" s="5"/>
      <c r="K28" s="26" t="s">
        <v>88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17" t="s">
        <v>2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14">
        <v>1559.12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35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6" customFormat="1" ht="13.5">
      <c r="A29" s="27" t="s">
        <v>39</v>
      </c>
      <c r="B29" s="28"/>
      <c r="C29" s="28"/>
      <c r="D29" s="28"/>
      <c r="E29" s="28"/>
      <c r="F29" s="28"/>
      <c r="G29" s="28"/>
      <c r="H29" s="28"/>
      <c r="I29" s="29"/>
      <c r="J29" s="5"/>
      <c r="K29" s="26" t="s">
        <v>38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17" t="s">
        <v>2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35"/>
      <c r="CO29" s="36"/>
      <c r="CP29" s="36"/>
      <c r="CQ29" s="36"/>
      <c r="CR29" s="36"/>
      <c r="CS29" s="36"/>
      <c r="CT29" s="36"/>
      <c r="CU29" s="36"/>
      <c r="CV29" s="36"/>
      <c r="CW29" s="36"/>
      <c r="CX29" s="37"/>
    </row>
    <row r="30" spans="1:102" s="6" customFormat="1" ht="13.5">
      <c r="A30" s="27" t="s">
        <v>89</v>
      </c>
      <c r="B30" s="28"/>
      <c r="C30" s="28"/>
      <c r="D30" s="28"/>
      <c r="E30" s="28"/>
      <c r="F30" s="28"/>
      <c r="G30" s="28"/>
      <c r="H30" s="28"/>
      <c r="I30" s="29"/>
      <c r="J30" s="5"/>
      <c r="K30" s="26" t="s">
        <v>155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17" t="s">
        <v>2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14">
        <f>SUM(BT31:CC35)</f>
        <v>7820.5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SUM(CD31:CM35)</f>
        <v>20511.299999999996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23"/>
      <c r="CO30" s="24"/>
      <c r="CP30" s="24"/>
      <c r="CQ30" s="24"/>
      <c r="CR30" s="24"/>
      <c r="CS30" s="24"/>
      <c r="CT30" s="24"/>
      <c r="CU30" s="24"/>
      <c r="CV30" s="24"/>
      <c r="CW30" s="24"/>
      <c r="CX30" s="25"/>
    </row>
    <row r="31" spans="1:102" s="6" customFormat="1" ht="13.5">
      <c r="A31" s="27" t="s">
        <v>108</v>
      </c>
      <c r="B31" s="28"/>
      <c r="C31" s="28"/>
      <c r="D31" s="28"/>
      <c r="E31" s="28"/>
      <c r="F31" s="28"/>
      <c r="G31" s="28"/>
      <c r="H31" s="28"/>
      <c r="I31" s="29"/>
      <c r="J31" s="5"/>
      <c r="K31" s="26" t="s">
        <v>113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7"/>
      <c r="BI31" s="17" t="s">
        <v>2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0"/>
      <c r="BU31" s="21"/>
      <c r="BV31" s="21"/>
      <c r="BW31" s="21"/>
      <c r="BX31" s="21"/>
      <c r="BY31" s="21"/>
      <c r="BZ31" s="21"/>
      <c r="CA31" s="21"/>
      <c r="CB31" s="21"/>
      <c r="CC31" s="22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23"/>
      <c r="CO31" s="24"/>
      <c r="CP31" s="24"/>
      <c r="CQ31" s="24"/>
      <c r="CR31" s="24"/>
      <c r="CS31" s="24"/>
      <c r="CT31" s="24"/>
      <c r="CU31" s="24"/>
      <c r="CV31" s="24"/>
      <c r="CW31" s="24"/>
      <c r="CX31" s="25"/>
    </row>
    <row r="32" spans="1:102" s="6" customFormat="1" ht="13.5">
      <c r="A32" s="27" t="s">
        <v>109</v>
      </c>
      <c r="B32" s="28"/>
      <c r="C32" s="28"/>
      <c r="D32" s="28"/>
      <c r="E32" s="28"/>
      <c r="F32" s="28"/>
      <c r="G32" s="28"/>
      <c r="H32" s="28"/>
      <c r="I32" s="29"/>
      <c r="J32" s="5"/>
      <c r="K32" s="26" t="s">
        <v>114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7"/>
      <c r="BI32" s="17" t="s">
        <v>2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0">
        <v>417.4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289.06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23"/>
      <c r="CO32" s="24"/>
      <c r="CP32" s="24"/>
      <c r="CQ32" s="24"/>
      <c r="CR32" s="24"/>
      <c r="CS32" s="24"/>
      <c r="CT32" s="24"/>
      <c r="CU32" s="24"/>
      <c r="CV32" s="24"/>
      <c r="CW32" s="24"/>
      <c r="CX32" s="25"/>
    </row>
    <row r="33" spans="1:102" s="6" customFormat="1" ht="13.5">
      <c r="A33" s="27" t="s">
        <v>110</v>
      </c>
      <c r="B33" s="28"/>
      <c r="C33" s="28"/>
      <c r="D33" s="28"/>
      <c r="E33" s="28"/>
      <c r="F33" s="28"/>
      <c r="G33" s="28"/>
      <c r="H33" s="28"/>
      <c r="I33" s="29"/>
      <c r="J33" s="5"/>
      <c r="K33" s="26" t="s">
        <v>115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7"/>
      <c r="BI33" s="17" t="s">
        <v>2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0">
        <v>344.88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v>541.42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23"/>
      <c r="CO33" s="24"/>
      <c r="CP33" s="24"/>
      <c r="CQ33" s="24"/>
      <c r="CR33" s="24"/>
      <c r="CS33" s="24"/>
      <c r="CT33" s="24"/>
      <c r="CU33" s="24"/>
      <c r="CV33" s="24"/>
      <c r="CW33" s="24"/>
      <c r="CX33" s="25"/>
    </row>
    <row r="34" spans="1:102" s="6" customFormat="1" ht="13.5">
      <c r="A34" s="27" t="s">
        <v>111</v>
      </c>
      <c r="B34" s="28"/>
      <c r="C34" s="28"/>
      <c r="D34" s="28"/>
      <c r="E34" s="28"/>
      <c r="F34" s="28"/>
      <c r="G34" s="28"/>
      <c r="H34" s="28"/>
      <c r="I34" s="29"/>
      <c r="J34" s="5"/>
      <c r="K34" s="26" t="s">
        <v>116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7"/>
      <c r="BI34" s="17" t="s">
        <v>2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0">
        <f>474.63+604.64</f>
        <v>1079.27</v>
      </c>
      <c r="BU34" s="21"/>
      <c r="BV34" s="21"/>
      <c r="BW34" s="21"/>
      <c r="BX34" s="21"/>
      <c r="BY34" s="21"/>
      <c r="BZ34" s="21"/>
      <c r="CA34" s="21"/>
      <c r="CB34" s="21"/>
      <c r="CC34" s="22"/>
      <c r="CD34" s="20">
        <f>874.58+4072.02</f>
        <v>4946.6</v>
      </c>
      <c r="CE34" s="21"/>
      <c r="CF34" s="21"/>
      <c r="CG34" s="21"/>
      <c r="CH34" s="21"/>
      <c r="CI34" s="21"/>
      <c r="CJ34" s="21"/>
      <c r="CK34" s="21"/>
      <c r="CL34" s="21"/>
      <c r="CM34" s="22"/>
      <c r="CN34" s="23"/>
      <c r="CO34" s="24"/>
      <c r="CP34" s="24"/>
      <c r="CQ34" s="24"/>
      <c r="CR34" s="24"/>
      <c r="CS34" s="24"/>
      <c r="CT34" s="24"/>
      <c r="CU34" s="24"/>
      <c r="CV34" s="24"/>
      <c r="CW34" s="24"/>
      <c r="CX34" s="25"/>
    </row>
    <row r="35" spans="1:102" s="6" customFormat="1" ht="13.5">
      <c r="A35" s="27" t="s">
        <v>112</v>
      </c>
      <c r="B35" s="28"/>
      <c r="C35" s="28"/>
      <c r="D35" s="28"/>
      <c r="E35" s="28"/>
      <c r="F35" s="28"/>
      <c r="G35" s="28"/>
      <c r="H35" s="28"/>
      <c r="I35" s="29"/>
      <c r="J35" s="5"/>
      <c r="K35" s="26" t="s">
        <v>117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"/>
      <c r="BI35" s="17" t="s">
        <v>2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14">
        <f>SUM(BT36:CC49)</f>
        <v>5978.95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f>SUM(CD36:CM49)</f>
        <v>14734.219999999998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23"/>
      <c r="CO35" s="24"/>
      <c r="CP35" s="24"/>
      <c r="CQ35" s="24"/>
      <c r="CR35" s="24"/>
      <c r="CS35" s="24"/>
      <c r="CT35" s="24"/>
      <c r="CU35" s="24"/>
      <c r="CV35" s="24"/>
      <c r="CW35" s="24"/>
      <c r="CX35" s="25"/>
    </row>
    <row r="36" spans="1:102" s="6" customFormat="1" ht="13.5">
      <c r="A36" s="27" t="s">
        <v>157</v>
      </c>
      <c r="B36" s="28"/>
      <c r="C36" s="28"/>
      <c r="D36" s="28"/>
      <c r="E36" s="28"/>
      <c r="F36" s="28"/>
      <c r="G36" s="28"/>
      <c r="H36" s="28"/>
      <c r="I36" s="29"/>
      <c r="J36" s="5"/>
      <c r="K36" s="26" t="s">
        <v>163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7"/>
      <c r="BI36" s="17" t="s">
        <v>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0">
        <v>936.21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14">
        <v>720.44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23"/>
      <c r="CO36" s="24"/>
      <c r="CP36" s="24"/>
      <c r="CQ36" s="24"/>
      <c r="CR36" s="24"/>
      <c r="CS36" s="24"/>
      <c r="CT36" s="24"/>
      <c r="CU36" s="24"/>
      <c r="CV36" s="24"/>
      <c r="CW36" s="24"/>
      <c r="CX36" s="25"/>
    </row>
    <row r="37" spans="1:102" s="6" customFormat="1" ht="13.5">
      <c r="A37" s="27" t="s">
        <v>158</v>
      </c>
      <c r="B37" s="28"/>
      <c r="C37" s="28"/>
      <c r="D37" s="28"/>
      <c r="E37" s="28"/>
      <c r="F37" s="28"/>
      <c r="G37" s="28"/>
      <c r="H37" s="28"/>
      <c r="I37" s="29"/>
      <c r="J37" s="5"/>
      <c r="K37" s="26" t="s">
        <v>164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7"/>
      <c r="BI37" s="17" t="s">
        <v>2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0">
        <v>295.56</v>
      </c>
      <c r="BU37" s="21"/>
      <c r="BV37" s="21"/>
      <c r="BW37" s="21"/>
      <c r="BX37" s="21"/>
      <c r="BY37" s="21"/>
      <c r="BZ37" s="21"/>
      <c r="CA37" s="21"/>
      <c r="CB37" s="21"/>
      <c r="CC37" s="22"/>
      <c r="CD37" s="14">
        <v>1007.84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5"/>
    </row>
    <row r="38" spans="1:102" s="6" customFormat="1" ht="13.5">
      <c r="A38" s="27" t="s">
        <v>159</v>
      </c>
      <c r="B38" s="28"/>
      <c r="C38" s="28"/>
      <c r="D38" s="28"/>
      <c r="E38" s="28"/>
      <c r="F38" s="28"/>
      <c r="G38" s="28"/>
      <c r="H38" s="28"/>
      <c r="I38" s="29"/>
      <c r="J38" s="5"/>
      <c r="K38" s="26" t="s">
        <v>165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7"/>
      <c r="BI38" s="17" t="s">
        <v>2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0">
        <v>120.55</v>
      </c>
      <c r="BU38" s="21"/>
      <c r="BV38" s="21"/>
      <c r="BW38" s="21"/>
      <c r="BX38" s="21"/>
      <c r="BY38" s="21"/>
      <c r="BZ38" s="21"/>
      <c r="CA38" s="21"/>
      <c r="CB38" s="21"/>
      <c r="CC38" s="22"/>
      <c r="CD38" s="14">
        <v>110.61</v>
      </c>
      <c r="CE38" s="15"/>
      <c r="CF38" s="15"/>
      <c r="CG38" s="15"/>
      <c r="CH38" s="15"/>
      <c r="CI38" s="15"/>
      <c r="CJ38" s="15"/>
      <c r="CK38" s="15"/>
      <c r="CL38" s="15"/>
      <c r="CM38" s="16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5"/>
    </row>
    <row r="39" spans="1:102" s="6" customFormat="1" ht="13.5">
      <c r="A39" s="27" t="s">
        <v>160</v>
      </c>
      <c r="B39" s="28"/>
      <c r="C39" s="28"/>
      <c r="D39" s="28"/>
      <c r="E39" s="28"/>
      <c r="F39" s="28"/>
      <c r="G39" s="28"/>
      <c r="H39" s="28"/>
      <c r="I39" s="29"/>
      <c r="J39" s="5"/>
      <c r="K39" s="26" t="s">
        <v>166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7"/>
      <c r="BI39" s="17" t="s">
        <v>2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0"/>
      <c r="BU39" s="21"/>
      <c r="BV39" s="21"/>
      <c r="BW39" s="21"/>
      <c r="BX39" s="21"/>
      <c r="BY39" s="21"/>
      <c r="BZ39" s="21"/>
      <c r="CA39" s="21"/>
      <c r="CB39" s="21"/>
      <c r="CC39" s="22"/>
      <c r="CD39" s="14">
        <v>373.98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5"/>
    </row>
    <row r="40" spans="1:102" s="6" customFormat="1" ht="13.5">
      <c r="A40" s="27" t="s">
        <v>161</v>
      </c>
      <c r="B40" s="28"/>
      <c r="C40" s="28"/>
      <c r="D40" s="28"/>
      <c r="E40" s="28"/>
      <c r="F40" s="28"/>
      <c r="G40" s="28"/>
      <c r="H40" s="28"/>
      <c r="I40" s="29"/>
      <c r="J40" s="5"/>
      <c r="K40" s="26" t="s">
        <v>167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7"/>
      <c r="BI40" s="17" t="s">
        <v>2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0"/>
      <c r="BU40" s="21"/>
      <c r="BV40" s="21"/>
      <c r="BW40" s="21"/>
      <c r="BX40" s="21"/>
      <c r="BY40" s="21"/>
      <c r="BZ40" s="21"/>
      <c r="CA40" s="21"/>
      <c r="CB40" s="21"/>
      <c r="CC40" s="22"/>
      <c r="CD40" s="14">
        <v>162.52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5"/>
    </row>
    <row r="41" spans="1:102" s="6" customFormat="1" ht="13.5">
      <c r="A41" s="27" t="s">
        <v>162</v>
      </c>
      <c r="B41" s="28"/>
      <c r="C41" s="28"/>
      <c r="D41" s="28"/>
      <c r="E41" s="28"/>
      <c r="F41" s="28"/>
      <c r="G41" s="28"/>
      <c r="H41" s="28"/>
      <c r="I41" s="29"/>
      <c r="J41" s="5"/>
      <c r="K41" s="26" t="s">
        <v>184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7"/>
      <c r="BI41" s="17" t="s">
        <v>2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0">
        <v>0</v>
      </c>
      <c r="BU41" s="21"/>
      <c r="BV41" s="21"/>
      <c r="BW41" s="21"/>
      <c r="BX41" s="21"/>
      <c r="BY41" s="21"/>
      <c r="BZ41" s="21"/>
      <c r="CA41" s="21"/>
      <c r="CB41" s="21"/>
      <c r="CC41" s="22"/>
      <c r="CD41" s="14">
        <v>578.04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23"/>
      <c r="CO41" s="24"/>
      <c r="CP41" s="24"/>
      <c r="CQ41" s="24"/>
      <c r="CR41" s="24"/>
      <c r="CS41" s="24"/>
      <c r="CT41" s="24"/>
      <c r="CU41" s="24"/>
      <c r="CV41" s="24"/>
      <c r="CW41" s="24"/>
      <c r="CX41" s="25"/>
    </row>
    <row r="42" spans="1:102" s="6" customFormat="1" ht="13.5">
      <c r="A42" s="27" t="s">
        <v>168</v>
      </c>
      <c r="B42" s="28"/>
      <c r="C42" s="28"/>
      <c r="D42" s="28"/>
      <c r="E42" s="28"/>
      <c r="F42" s="28"/>
      <c r="G42" s="28"/>
      <c r="H42" s="28"/>
      <c r="I42" s="29"/>
      <c r="J42" s="5"/>
      <c r="K42" s="26" t="s">
        <v>175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17" t="s">
        <v>2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0"/>
      <c r="BU42" s="21"/>
      <c r="BV42" s="21"/>
      <c r="BW42" s="21"/>
      <c r="BX42" s="21"/>
      <c r="BY42" s="21"/>
      <c r="BZ42" s="21"/>
      <c r="CA42" s="21"/>
      <c r="CB42" s="21"/>
      <c r="CC42" s="22"/>
      <c r="CD42" s="14">
        <v>254.2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5"/>
    </row>
    <row r="43" spans="1:102" s="6" customFormat="1" ht="13.5">
      <c r="A43" s="27" t="s">
        <v>169</v>
      </c>
      <c r="B43" s="28"/>
      <c r="C43" s="28"/>
      <c r="D43" s="28"/>
      <c r="E43" s="28"/>
      <c r="F43" s="28"/>
      <c r="G43" s="28"/>
      <c r="H43" s="28"/>
      <c r="I43" s="29"/>
      <c r="J43" s="5"/>
      <c r="K43" s="26" t="s">
        <v>176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17" t="s">
        <v>2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0"/>
      <c r="BU43" s="21"/>
      <c r="BV43" s="21"/>
      <c r="BW43" s="21"/>
      <c r="BX43" s="21"/>
      <c r="BY43" s="21"/>
      <c r="BZ43" s="21"/>
      <c r="CA43" s="21"/>
      <c r="CB43" s="21"/>
      <c r="CC43" s="22"/>
      <c r="CD43" s="14">
        <v>813.76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23"/>
      <c r="CO43" s="24"/>
      <c r="CP43" s="24"/>
      <c r="CQ43" s="24"/>
      <c r="CR43" s="24"/>
      <c r="CS43" s="24"/>
      <c r="CT43" s="24"/>
      <c r="CU43" s="24"/>
      <c r="CV43" s="24"/>
      <c r="CW43" s="24"/>
      <c r="CX43" s="25"/>
    </row>
    <row r="44" spans="1:102" s="6" customFormat="1" ht="13.5">
      <c r="A44" s="27" t="s">
        <v>170</v>
      </c>
      <c r="B44" s="28"/>
      <c r="C44" s="28"/>
      <c r="D44" s="28"/>
      <c r="E44" s="28"/>
      <c r="F44" s="28"/>
      <c r="G44" s="28"/>
      <c r="H44" s="28"/>
      <c r="I44" s="29"/>
      <c r="J44" s="5"/>
      <c r="K44" s="26" t="s">
        <v>177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17" t="s">
        <v>2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14">
        <v>1287.29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23"/>
      <c r="CO44" s="24"/>
      <c r="CP44" s="24"/>
      <c r="CQ44" s="24"/>
      <c r="CR44" s="24"/>
      <c r="CS44" s="24"/>
      <c r="CT44" s="24"/>
      <c r="CU44" s="24"/>
      <c r="CV44" s="24"/>
      <c r="CW44" s="24"/>
      <c r="CX44" s="25"/>
    </row>
    <row r="45" spans="1:102" s="6" customFormat="1" ht="13.5">
      <c r="A45" s="27" t="s">
        <v>171</v>
      </c>
      <c r="B45" s="28"/>
      <c r="C45" s="28"/>
      <c r="D45" s="28"/>
      <c r="E45" s="28"/>
      <c r="F45" s="28"/>
      <c r="G45" s="28"/>
      <c r="H45" s="28"/>
      <c r="I45" s="29"/>
      <c r="J45" s="5"/>
      <c r="K45" s="26" t="s">
        <v>178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17" t="s">
        <v>2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14">
        <f>280.42+93.54</f>
        <v>373.96000000000004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5"/>
    </row>
    <row r="46" spans="1:102" s="6" customFormat="1" ht="13.5">
      <c r="A46" s="27" t="s">
        <v>172</v>
      </c>
      <c r="B46" s="28"/>
      <c r="C46" s="28"/>
      <c r="D46" s="28"/>
      <c r="E46" s="28"/>
      <c r="F46" s="28"/>
      <c r="G46" s="28"/>
      <c r="H46" s="28"/>
      <c r="I46" s="29"/>
      <c r="J46" s="5"/>
      <c r="K46" s="26" t="s">
        <v>179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17" t="s">
        <v>2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0"/>
      <c r="BU46" s="21"/>
      <c r="BV46" s="21"/>
      <c r="BW46" s="21"/>
      <c r="BX46" s="21"/>
      <c r="BY46" s="21"/>
      <c r="BZ46" s="21"/>
      <c r="CA46" s="21"/>
      <c r="CB46" s="21"/>
      <c r="CC46" s="22"/>
      <c r="CD46" s="14">
        <v>78.58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23"/>
      <c r="CO46" s="24"/>
      <c r="CP46" s="24"/>
      <c r="CQ46" s="24"/>
      <c r="CR46" s="24"/>
      <c r="CS46" s="24"/>
      <c r="CT46" s="24"/>
      <c r="CU46" s="24"/>
      <c r="CV46" s="24"/>
      <c r="CW46" s="24"/>
      <c r="CX46" s="25"/>
    </row>
    <row r="47" spans="1:102" s="6" customFormat="1" ht="13.5">
      <c r="A47" s="27" t="s">
        <v>173</v>
      </c>
      <c r="B47" s="28"/>
      <c r="C47" s="28"/>
      <c r="D47" s="28"/>
      <c r="E47" s="28"/>
      <c r="F47" s="28"/>
      <c r="G47" s="28"/>
      <c r="H47" s="28"/>
      <c r="I47" s="29"/>
      <c r="J47" s="5"/>
      <c r="K47" s="30" t="s">
        <v>181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17" t="s">
        <v>2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0"/>
      <c r="BU47" s="21"/>
      <c r="BV47" s="21"/>
      <c r="BW47" s="21"/>
      <c r="BX47" s="21"/>
      <c r="BY47" s="21"/>
      <c r="BZ47" s="21"/>
      <c r="CA47" s="21"/>
      <c r="CB47" s="21"/>
      <c r="CC47" s="22"/>
      <c r="CD47" s="14">
        <v>1787.53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23"/>
      <c r="CO47" s="24"/>
      <c r="CP47" s="24"/>
      <c r="CQ47" s="24"/>
      <c r="CR47" s="24"/>
      <c r="CS47" s="24"/>
      <c r="CT47" s="24"/>
      <c r="CU47" s="24"/>
      <c r="CV47" s="24"/>
      <c r="CW47" s="24"/>
      <c r="CX47" s="25"/>
    </row>
    <row r="48" spans="1:102" s="6" customFormat="1" ht="13.5">
      <c r="A48" s="27" t="s">
        <v>174</v>
      </c>
      <c r="B48" s="28"/>
      <c r="C48" s="28"/>
      <c r="D48" s="28"/>
      <c r="E48" s="28"/>
      <c r="F48" s="28"/>
      <c r="G48" s="28"/>
      <c r="H48" s="28"/>
      <c r="I48" s="29"/>
      <c r="J48" s="5"/>
      <c r="K48" s="26" t="s">
        <v>182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17" t="s">
        <v>2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14">
        <v>484.44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5"/>
    </row>
    <row r="49" spans="1:102" s="6" customFormat="1" ht="13.5">
      <c r="A49" s="27" t="s">
        <v>183</v>
      </c>
      <c r="B49" s="28"/>
      <c r="C49" s="28"/>
      <c r="D49" s="28"/>
      <c r="E49" s="28"/>
      <c r="F49" s="28"/>
      <c r="G49" s="28"/>
      <c r="H49" s="28"/>
      <c r="I49" s="29"/>
      <c r="J49" s="5"/>
      <c r="K49" s="26" t="s">
        <v>180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17" t="s">
        <v>2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0">
        <f>1320.57+3146.89+159.17</f>
        <v>4626.63</v>
      </c>
      <c r="BU49" s="21"/>
      <c r="BV49" s="21"/>
      <c r="BW49" s="21"/>
      <c r="BX49" s="21"/>
      <c r="BY49" s="21"/>
      <c r="BZ49" s="21"/>
      <c r="CA49" s="21"/>
      <c r="CB49" s="21"/>
      <c r="CC49" s="22"/>
      <c r="CD49" s="14">
        <f>128+6573.03</f>
        <v>6701.03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5"/>
    </row>
    <row r="50" spans="1:102" s="6" customFormat="1" ht="13.5">
      <c r="A50" s="27" t="s">
        <v>90</v>
      </c>
      <c r="B50" s="28"/>
      <c r="C50" s="28"/>
      <c r="D50" s="28"/>
      <c r="E50" s="28"/>
      <c r="F50" s="28"/>
      <c r="G50" s="28"/>
      <c r="H50" s="28"/>
      <c r="I50" s="29"/>
      <c r="J50" s="5"/>
      <c r="K50" s="26" t="s">
        <v>91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17" t="s">
        <v>2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0"/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9000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5"/>
    </row>
    <row r="51" spans="1:102" s="6" customFormat="1" ht="13.5">
      <c r="A51" s="27" t="s">
        <v>92</v>
      </c>
      <c r="B51" s="28"/>
      <c r="C51" s="28"/>
      <c r="D51" s="28"/>
      <c r="E51" s="28"/>
      <c r="F51" s="28"/>
      <c r="G51" s="28"/>
      <c r="H51" s="28"/>
      <c r="I51" s="29"/>
      <c r="J51" s="5"/>
      <c r="K51" s="26" t="s">
        <v>93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17" t="s">
        <v>2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0"/>
      <c r="BU51" s="21"/>
      <c r="BV51" s="21"/>
      <c r="BW51" s="21"/>
      <c r="BX51" s="21"/>
      <c r="BY51" s="21"/>
      <c r="BZ51" s="21"/>
      <c r="CA51" s="21"/>
      <c r="CB51" s="21"/>
      <c r="CC51" s="22"/>
      <c r="CD51" s="20">
        <v>0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35"/>
      <c r="CO51" s="36"/>
      <c r="CP51" s="36"/>
      <c r="CQ51" s="36"/>
      <c r="CR51" s="36"/>
      <c r="CS51" s="36"/>
      <c r="CT51" s="36"/>
      <c r="CU51" s="36"/>
      <c r="CV51" s="36"/>
      <c r="CW51" s="36"/>
      <c r="CX51" s="37"/>
    </row>
    <row r="52" spans="1:102" s="6" customFormat="1" ht="13.5">
      <c r="A52" s="27" t="s">
        <v>40</v>
      </c>
      <c r="B52" s="28"/>
      <c r="C52" s="28"/>
      <c r="D52" s="28"/>
      <c r="E52" s="28"/>
      <c r="F52" s="28"/>
      <c r="G52" s="28"/>
      <c r="H52" s="28"/>
      <c r="I52" s="29"/>
      <c r="J52" s="5"/>
      <c r="K52" s="26" t="s">
        <v>41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17" t="s">
        <v>2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0">
        <v>226012.5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>
        <f>CD53+CD54+CD55+CD56+CD57+CD58+CD59+CD60+CD61+CD62+CD64+CD65</f>
        <v>262512.266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5"/>
    </row>
    <row r="53" spans="1:102" s="6" customFormat="1" ht="13.5">
      <c r="A53" s="27" t="s">
        <v>42</v>
      </c>
      <c r="B53" s="28"/>
      <c r="C53" s="28"/>
      <c r="D53" s="28"/>
      <c r="E53" s="28"/>
      <c r="F53" s="28"/>
      <c r="G53" s="28"/>
      <c r="H53" s="28"/>
      <c r="I53" s="29"/>
      <c r="J53" s="5"/>
      <c r="K53" s="26" t="s">
        <v>43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17" t="s">
        <v>2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0">
        <v>8263.11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14">
        <v>8699.491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35"/>
      <c r="CO53" s="36"/>
      <c r="CP53" s="36"/>
      <c r="CQ53" s="36"/>
      <c r="CR53" s="36"/>
      <c r="CS53" s="36"/>
      <c r="CT53" s="36"/>
      <c r="CU53" s="36"/>
      <c r="CV53" s="36"/>
      <c r="CW53" s="36"/>
      <c r="CX53" s="37"/>
    </row>
    <row r="54" spans="1:102" s="6" customFormat="1" ht="13.5">
      <c r="A54" s="27" t="s">
        <v>44</v>
      </c>
      <c r="B54" s="28"/>
      <c r="C54" s="28"/>
      <c r="D54" s="28"/>
      <c r="E54" s="28"/>
      <c r="F54" s="28"/>
      <c r="G54" s="28"/>
      <c r="H54" s="28"/>
      <c r="I54" s="29"/>
      <c r="J54" s="5"/>
      <c r="K54" s="26" t="s">
        <v>45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17" t="s">
        <v>2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0">
        <v>0</v>
      </c>
      <c r="BU54" s="21"/>
      <c r="BV54" s="21"/>
      <c r="BW54" s="21"/>
      <c r="BX54" s="21"/>
      <c r="BY54" s="21"/>
      <c r="BZ54" s="21"/>
      <c r="CA54" s="21"/>
      <c r="CB54" s="21"/>
      <c r="CC54" s="22"/>
      <c r="CD54" s="20">
        <v>0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35"/>
      <c r="CO54" s="36"/>
      <c r="CP54" s="36"/>
      <c r="CQ54" s="36"/>
      <c r="CR54" s="36"/>
      <c r="CS54" s="36"/>
      <c r="CT54" s="36"/>
      <c r="CU54" s="36"/>
      <c r="CV54" s="36"/>
      <c r="CW54" s="36"/>
      <c r="CX54" s="37"/>
    </row>
    <row r="55" spans="1:102" s="6" customFormat="1" ht="13.5">
      <c r="A55" s="27" t="s">
        <v>46</v>
      </c>
      <c r="B55" s="28"/>
      <c r="C55" s="28"/>
      <c r="D55" s="28"/>
      <c r="E55" s="28"/>
      <c r="F55" s="28"/>
      <c r="G55" s="28"/>
      <c r="H55" s="28"/>
      <c r="I55" s="29"/>
      <c r="J55" s="5"/>
      <c r="K55" s="26" t="s">
        <v>47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7"/>
      <c r="BI55" s="17" t="s">
        <v>2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0">
        <v>34656.14</v>
      </c>
      <c r="BU55" s="21"/>
      <c r="BV55" s="21"/>
      <c r="BW55" s="21"/>
      <c r="BX55" s="21"/>
      <c r="BY55" s="21"/>
      <c r="BZ55" s="21"/>
      <c r="CA55" s="21"/>
      <c r="CB55" s="21"/>
      <c r="CC55" s="22"/>
      <c r="CD55" s="14">
        <v>56140.813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23"/>
      <c r="CO55" s="24"/>
      <c r="CP55" s="24"/>
      <c r="CQ55" s="24"/>
      <c r="CR55" s="24"/>
      <c r="CS55" s="24"/>
      <c r="CT55" s="24"/>
      <c r="CU55" s="24"/>
      <c r="CV55" s="24"/>
      <c r="CW55" s="24"/>
      <c r="CX55" s="25"/>
    </row>
    <row r="56" spans="1:102" s="6" customFormat="1" ht="13.5">
      <c r="A56" s="27" t="s">
        <v>48</v>
      </c>
      <c r="B56" s="28"/>
      <c r="C56" s="28"/>
      <c r="D56" s="28"/>
      <c r="E56" s="28"/>
      <c r="F56" s="28"/>
      <c r="G56" s="28"/>
      <c r="H56" s="28"/>
      <c r="I56" s="29"/>
      <c r="J56" s="5"/>
      <c r="K56" s="26" t="s">
        <v>118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7"/>
      <c r="BI56" s="17" t="s">
        <v>2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0">
        <v>61594.47</v>
      </c>
      <c r="BU56" s="21"/>
      <c r="BV56" s="21"/>
      <c r="BW56" s="21"/>
      <c r="BX56" s="21"/>
      <c r="BY56" s="21"/>
      <c r="BZ56" s="21"/>
      <c r="CA56" s="21"/>
      <c r="CB56" s="21"/>
      <c r="CC56" s="22"/>
      <c r="CD56" s="14">
        <v>73736.9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35"/>
      <c r="CO56" s="36"/>
      <c r="CP56" s="36"/>
      <c r="CQ56" s="36"/>
      <c r="CR56" s="36"/>
      <c r="CS56" s="36"/>
      <c r="CT56" s="36"/>
      <c r="CU56" s="36"/>
      <c r="CV56" s="36"/>
      <c r="CW56" s="36"/>
      <c r="CX56" s="37"/>
    </row>
    <row r="57" spans="1:102" s="6" customFormat="1" ht="13.5">
      <c r="A57" s="27" t="s">
        <v>49</v>
      </c>
      <c r="B57" s="28"/>
      <c r="C57" s="28"/>
      <c r="D57" s="28"/>
      <c r="E57" s="28"/>
      <c r="F57" s="28"/>
      <c r="G57" s="28"/>
      <c r="H57" s="28"/>
      <c r="I57" s="29"/>
      <c r="J57" s="5"/>
      <c r="K57" s="26" t="s">
        <v>119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17" t="s">
        <v>2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>
        <v>0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35"/>
      <c r="CO57" s="36"/>
      <c r="CP57" s="36"/>
      <c r="CQ57" s="36"/>
      <c r="CR57" s="36"/>
      <c r="CS57" s="36"/>
      <c r="CT57" s="36"/>
      <c r="CU57" s="36"/>
      <c r="CV57" s="36"/>
      <c r="CW57" s="36"/>
      <c r="CX57" s="37"/>
    </row>
    <row r="58" spans="1:102" s="6" customFormat="1" ht="13.5">
      <c r="A58" s="27" t="s">
        <v>50</v>
      </c>
      <c r="B58" s="28"/>
      <c r="C58" s="28"/>
      <c r="D58" s="28"/>
      <c r="E58" s="28"/>
      <c r="F58" s="28"/>
      <c r="G58" s="28"/>
      <c r="H58" s="28"/>
      <c r="I58" s="29"/>
      <c r="J58" s="5"/>
      <c r="K58" s="26" t="s">
        <v>120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7"/>
      <c r="BI58" s="17" t="s">
        <v>2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>
        <v>61288.33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14">
        <v>87820.7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5"/>
    </row>
    <row r="59" spans="1:102" s="6" customFormat="1" ht="13.5">
      <c r="A59" s="27" t="s">
        <v>51</v>
      </c>
      <c r="B59" s="28"/>
      <c r="C59" s="28"/>
      <c r="D59" s="28"/>
      <c r="E59" s="28"/>
      <c r="F59" s="28"/>
      <c r="G59" s="28"/>
      <c r="H59" s="28"/>
      <c r="I59" s="29"/>
      <c r="J59" s="5"/>
      <c r="K59" s="26" t="s">
        <v>121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7"/>
      <c r="BI59" s="17" t="s">
        <v>2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>
        <v>14731.67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14">
        <v>0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35"/>
      <c r="CO59" s="36"/>
      <c r="CP59" s="36"/>
      <c r="CQ59" s="36"/>
      <c r="CR59" s="36"/>
      <c r="CS59" s="36"/>
      <c r="CT59" s="36"/>
      <c r="CU59" s="36"/>
      <c r="CV59" s="36"/>
      <c r="CW59" s="36"/>
      <c r="CX59" s="37"/>
    </row>
    <row r="60" spans="1:102" s="6" customFormat="1" ht="13.5">
      <c r="A60" s="27" t="s">
        <v>55</v>
      </c>
      <c r="B60" s="28"/>
      <c r="C60" s="28"/>
      <c r="D60" s="28"/>
      <c r="E60" s="28"/>
      <c r="F60" s="28"/>
      <c r="G60" s="28"/>
      <c r="H60" s="28"/>
      <c r="I60" s="29"/>
      <c r="J60" s="5"/>
      <c r="K60" s="26" t="s">
        <v>122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17" t="s">
        <v>2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>
        <v>27660.08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14">
        <v>15417.7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35"/>
      <c r="CO60" s="36"/>
      <c r="CP60" s="36"/>
      <c r="CQ60" s="36"/>
      <c r="CR60" s="36"/>
      <c r="CS60" s="36"/>
      <c r="CT60" s="36"/>
      <c r="CU60" s="36"/>
      <c r="CV60" s="36"/>
      <c r="CW60" s="36"/>
      <c r="CX60" s="37"/>
    </row>
    <row r="61" spans="1:102" s="6" customFormat="1" ht="13.5">
      <c r="A61" s="27" t="s">
        <v>94</v>
      </c>
      <c r="B61" s="28"/>
      <c r="C61" s="28"/>
      <c r="D61" s="28"/>
      <c r="E61" s="28"/>
      <c r="F61" s="28"/>
      <c r="G61" s="28"/>
      <c r="H61" s="28"/>
      <c r="I61" s="29"/>
      <c r="J61" s="5"/>
      <c r="K61" s="26" t="s">
        <v>123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7"/>
      <c r="BI61" s="17" t="s">
        <v>2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>
        <v>7813.38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14">
        <v>13833.57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5"/>
    </row>
    <row r="62" spans="1:102" s="6" customFormat="1" ht="13.5">
      <c r="A62" s="27" t="s">
        <v>95</v>
      </c>
      <c r="B62" s="28"/>
      <c r="C62" s="28"/>
      <c r="D62" s="28"/>
      <c r="E62" s="28"/>
      <c r="F62" s="28"/>
      <c r="G62" s="28"/>
      <c r="H62" s="28"/>
      <c r="I62" s="29"/>
      <c r="J62" s="5"/>
      <c r="K62" s="26" t="s">
        <v>52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7"/>
      <c r="BI62" s="17" t="s">
        <v>2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0">
        <f>2915.43+4136</f>
        <v>7051.43</v>
      </c>
      <c r="BU62" s="21"/>
      <c r="BV62" s="21"/>
      <c r="BW62" s="21"/>
      <c r="BX62" s="21"/>
      <c r="BY62" s="21"/>
      <c r="BZ62" s="21"/>
      <c r="CA62" s="21"/>
      <c r="CB62" s="21"/>
      <c r="CC62" s="22"/>
      <c r="CD62" s="14">
        <v>6863.092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35"/>
      <c r="CO62" s="36"/>
      <c r="CP62" s="36"/>
      <c r="CQ62" s="36"/>
      <c r="CR62" s="36"/>
      <c r="CS62" s="36"/>
      <c r="CT62" s="36"/>
      <c r="CU62" s="36"/>
      <c r="CV62" s="36"/>
      <c r="CW62" s="36"/>
      <c r="CX62" s="37"/>
    </row>
    <row r="63" spans="1:102" s="6" customFormat="1" ht="13.5">
      <c r="A63" s="27" t="s">
        <v>96</v>
      </c>
      <c r="B63" s="28"/>
      <c r="C63" s="28"/>
      <c r="D63" s="28"/>
      <c r="E63" s="28"/>
      <c r="F63" s="28"/>
      <c r="G63" s="28"/>
      <c r="H63" s="28"/>
      <c r="I63" s="29"/>
      <c r="J63" s="5"/>
      <c r="K63" s="26" t="s">
        <v>53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17" t="s">
        <v>54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32" t="s">
        <v>151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20">
        <v>535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35"/>
      <c r="CO63" s="36"/>
      <c r="CP63" s="36"/>
      <c r="CQ63" s="36"/>
      <c r="CR63" s="36"/>
      <c r="CS63" s="36"/>
      <c r="CT63" s="36"/>
      <c r="CU63" s="36"/>
      <c r="CV63" s="36"/>
      <c r="CW63" s="36"/>
      <c r="CX63" s="37"/>
    </row>
    <row r="64" spans="1:102" s="6" customFormat="1" ht="13.5">
      <c r="A64" s="27" t="s">
        <v>97</v>
      </c>
      <c r="B64" s="28"/>
      <c r="C64" s="28"/>
      <c r="D64" s="28"/>
      <c r="E64" s="28"/>
      <c r="F64" s="28"/>
      <c r="G64" s="28"/>
      <c r="H64" s="28"/>
      <c r="I64" s="29"/>
      <c r="J64" s="5"/>
      <c r="K64" s="26" t="s">
        <v>56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7"/>
      <c r="BI64" s="17" t="s">
        <v>2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0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0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35"/>
      <c r="CO64" s="36"/>
      <c r="CP64" s="36"/>
      <c r="CQ64" s="36"/>
      <c r="CR64" s="36"/>
      <c r="CS64" s="36"/>
      <c r="CT64" s="36"/>
      <c r="CU64" s="36"/>
      <c r="CV64" s="36"/>
      <c r="CW64" s="36"/>
      <c r="CX64" s="37"/>
    </row>
    <row r="65" spans="1:102" s="6" customFormat="1" ht="13.5">
      <c r="A65" s="27" t="s">
        <v>98</v>
      </c>
      <c r="B65" s="28"/>
      <c r="C65" s="28"/>
      <c r="D65" s="28"/>
      <c r="E65" s="28"/>
      <c r="F65" s="28"/>
      <c r="G65" s="28"/>
      <c r="H65" s="28"/>
      <c r="I65" s="29"/>
      <c r="J65" s="5"/>
      <c r="K65" s="26" t="s">
        <v>156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7"/>
      <c r="BI65" s="17" t="s">
        <v>2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2950.89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0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35"/>
      <c r="CO65" s="36"/>
      <c r="CP65" s="36"/>
      <c r="CQ65" s="36"/>
      <c r="CR65" s="36"/>
      <c r="CS65" s="36"/>
      <c r="CT65" s="36"/>
      <c r="CU65" s="36"/>
      <c r="CV65" s="36"/>
      <c r="CW65" s="36"/>
      <c r="CX65" s="37"/>
    </row>
    <row r="66" spans="1:102" s="6" customFormat="1" ht="13.5">
      <c r="A66" s="27" t="s">
        <v>12</v>
      </c>
      <c r="B66" s="28"/>
      <c r="C66" s="28"/>
      <c r="D66" s="28"/>
      <c r="E66" s="28"/>
      <c r="F66" s="28"/>
      <c r="G66" s="28"/>
      <c r="H66" s="28"/>
      <c r="I66" s="29"/>
      <c r="J66" s="5"/>
      <c r="K66" s="26" t="s">
        <v>19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7"/>
      <c r="BI66" s="17" t="s">
        <v>2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0">
        <v>-87526.9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20">
        <v>-1002.9</v>
      </c>
      <c r="CE66" s="21"/>
      <c r="CF66" s="21"/>
      <c r="CG66" s="21"/>
      <c r="CH66" s="21"/>
      <c r="CI66" s="21"/>
      <c r="CJ66" s="21"/>
      <c r="CK66" s="21"/>
      <c r="CL66" s="21"/>
      <c r="CM66" s="22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7"/>
    </row>
    <row r="67" spans="1:102" s="6" customFormat="1" ht="13.5">
      <c r="A67" s="27" t="s">
        <v>13</v>
      </c>
      <c r="B67" s="28"/>
      <c r="C67" s="28"/>
      <c r="D67" s="28"/>
      <c r="E67" s="28"/>
      <c r="F67" s="28"/>
      <c r="G67" s="28"/>
      <c r="H67" s="28"/>
      <c r="I67" s="29"/>
      <c r="J67" s="5"/>
      <c r="K67" s="26" t="s">
        <v>124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7"/>
      <c r="BI67" s="17" t="s">
        <v>2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20"/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f>CD22+CD26+CD23</f>
        <v>76972.6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35"/>
      <c r="CO67" s="36"/>
      <c r="CP67" s="36"/>
      <c r="CQ67" s="36"/>
      <c r="CR67" s="36"/>
      <c r="CS67" s="36"/>
      <c r="CT67" s="36"/>
      <c r="CU67" s="36"/>
      <c r="CV67" s="36"/>
      <c r="CW67" s="36"/>
      <c r="CX67" s="37"/>
    </row>
    <row r="68" spans="1:102" s="6" customFormat="1" ht="13.5">
      <c r="A68" s="27" t="s">
        <v>14</v>
      </c>
      <c r="B68" s="28"/>
      <c r="C68" s="28"/>
      <c r="D68" s="28"/>
      <c r="E68" s="28"/>
      <c r="F68" s="28"/>
      <c r="G68" s="28"/>
      <c r="H68" s="28"/>
      <c r="I68" s="29"/>
      <c r="J68" s="5"/>
      <c r="K68" s="26" t="s">
        <v>57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7"/>
      <c r="BI68" s="17" t="s">
        <v>2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14">
        <v>406976.78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20">
        <v>302604.27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5"/>
    </row>
    <row r="69" spans="1:102" s="6" customFormat="1" ht="13.5">
      <c r="A69" s="27" t="s">
        <v>4</v>
      </c>
      <c r="B69" s="28"/>
      <c r="C69" s="28"/>
      <c r="D69" s="28"/>
      <c r="E69" s="28"/>
      <c r="F69" s="28"/>
      <c r="G69" s="28"/>
      <c r="H69" s="28"/>
      <c r="I69" s="29"/>
      <c r="J69" s="5"/>
      <c r="K69" s="26" t="s">
        <v>99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7"/>
      <c r="BI69" s="17" t="s">
        <v>58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14">
        <f>1581.4*0.1443*1000</f>
        <v>228196.02000000002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149593.357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5"/>
    </row>
    <row r="70" spans="1:102" s="6" customFormat="1" ht="13.5">
      <c r="A70" s="27" t="s">
        <v>40</v>
      </c>
      <c r="B70" s="28"/>
      <c r="C70" s="28"/>
      <c r="D70" s="28"/>
      <c r="E70" s="28"/>
      <c r="F70" s="28"/>
      <c r="G70" s="28"/>
      <c r="H70" s="28"/>
      <c r="I70" s="29"/>
      <c r="J70" s="5"/>
      <c r="K70" s="26" t="s">
        <v>100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7"/>
      <c r="BI70" s="17" t="s">
        <v>2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14">
        <f>BT68/BT69*1000</f>
        <v>1783.4525773061248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20">
        <f>CD68/CD69*1000</f>
        <v>2022.845640130932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35"/>
      <c r="CO70" s="36"/>
      <c r="CP70" s="36"/>
      <c r="CQ70" s="36"/>
      <c r="CR70" s="36"/>
      <c r="CS70" s="36"/>
      <c r="CT70" s="36"/>
      <c r="CU70" s="36"/>
      <c r="CV70" s="36"/>
      <c r="CW70" s="36"/>
      <c r="CX70" s="37"/>
    </row>
    <row r="71" spans="1:105" s="6" customFormat="1" ht="33.75" customHeight="1">
      <c r="A71" s="27" t="s">
        <v>20</v>
      </c>
      <c r="B71" s="28"/>
      <c r="C71" s="28"/>
      <c r="D71" s="28"/>
      <c r="E71" s="28"/>
      <c r="F71" s="28"/>
      <c r="G71" s="28"/>
      <c r="H71" s="28"/>
      <c r="I71" s="29"/>
      <c r="J71" s="5"/>
      <c r="K71" s="26" t="s">
        <v>60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7"/>
      <c r="BI71" s="17" t="s">
        <v>32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32" t="s">
        <v>32</v>
      </c>
      <c r="BU71" s="33"/>
      <c r="BV71" s="33"/>
      <c r="BW71" s="33"/>
      <c r="BX71" s="33"/>
      <c r="BY71" s="33"/>
      <c r="BZ71" s="33"/>
      <c r="CA71" s="33"/>
      <c r="CB71" s="33"/>
      <c r="CC71" s="34"/>
      <c r="CD71" s="32" t="s">
        <v>32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23"/>
      <c r="CO71" s="24"/>
      <c r="CP71" s="24"/>
      <c r="CQ71" s="24"/>
      <c r="CR71" s="24"/>
      <c r="CS71" s="24"/>
      <c r="CT71" s="24"/>
      <c r="CU71" s="24"/>
      <c r="CV71" s="24"/>
      <c r="CW71" s="24"/>
      <c r="CX71" s="25"/>
      <c r="DA71" s="9"/>
    </row>
    <row r="72" spans="1:102" s="6" customFormat="1" ht="13.5">
      <c r="A72" s="27" t="s">
        <v>3</v>
      </c>
      <c r="B72" s="28"/>
      <c r="C72" s="28"/>
      <c r="D72" s="28"/>
      <c r="E72" s="28"/>
      <c r="F72" s="28"/>
      <c r="G72" s="28"/>
      <c r="H72" s="28"/>
      <c r="I72" s="29"/>
      <c r="J72" s="5"/>
      <c r="K72" s="26" t="s">
        <v>61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7"/>
      <c r="BI72" s="17" t="s">
        <v>62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32" t="s">
        <v>151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v>257875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35"/>
      <c r="CO72" s="36"/>
      <c r="CP72" s="36"/>
      <c r="CQ72" s="36"/>
      <c r="CR72" s="36"/>
      <c r="CS72" s="36"/>
      <c r="CT72" s="36"/>
      <c r="CU72" s="36"/>
      <c r="CV72" s="36"/>
      <c r="CW72" s="36"/>
      <c r="CX72" s="37"/>
    </row>
    <row r="73" spans="1:102" s="6" customFormat="1" ht="13.5">
      <c r="A73" s="27" t="s">
        <v>63</v>
      </c>
      <c r="B73" s="28"/>
      <c r="C73" s="28"/>
      <c r="D73" s="28"/>
      <c r="E73" s="28"/>
      <c r="F73" s="28"/>
      <c r="G73" s="28"/>
      <c r="H73" s="28"/>
      <c r="I73" s="29"/>
      <c r="J73" s="5"/>
      <c r="K73" s="26" t="s">
        <v>64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7"/>
      <c r="BI73" s="17" t="s">
        <v>65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32">
        <f>BT74+BT75</f>
        <v>232.6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f>CD74+CD75</f>
        <v>232.6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35"/>
      <c r="CO73" s="36"/>
      <c r="CP73" s="36"/>
      <c r="CQ73" s="36"/>
      <c r="CR73" s="36"/>
      <c r="CS73" s="36"/>
      <c r="CT73" s="36"/>
      <c r="CU73" s="36"/>
      <c r="CV73" s="36"/>
      <c r="CW73" s="36"/>
      <c r="CX73" s="37"/>
    </row>
    <row r="74" spans="1:102" s="6" customFormat="1" ht="13.5">
      <c r="A74" s="27" t="s">
        <v>125</v>
      </c>
      <c r="B74" s="28"/>
      <c r="C74" s="28"/>
      <c r="D74" s="28"/>
      <c r="E74" s="28"/>
      <c r="F74" s="28"/>
      <c r="G74" s="28"/>
      <c r="H74" s="28"/>
      <c r="I74" s="29"/>
      <c r="J74" s="5"/>
      <c r="K74" s="26" t="s">
        <v>127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7"/>
      <c r="BI74" s="17" t="s">
        <v>65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32">
        <f>75+50+63</f>
        <v>188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f>75+50+63</f>
        <v>188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35"/>
      <c r="CO74" s="36"/>
      <c r="CP74" s="36"/>
      <c r="CQ74" s="36"/>
      <c r="CR74" s="36"/>
      <c r="CS74" s="36"/>
      <c r="CT74" s="36"/>
      <c r="CU74" s="36"/>
      <c r="CV74" s="36"/>
      <c r="CW74" s="36"/>
      <c r="CX74" s="37"/>
    </row>
    <row r="75" spans="1:102" s="6" customFormat="1" ht="13.5">
      <c r="A75" s="27" t="s">
        <v>126</v>
      </c>
      <c r="B75" s="28"/>
      <c r="C75" s="28"/>
      <c r="D75" s="28"/>
      <c r="E75" s="28"/>
      <c r="F75" s="28"/>
      <c r="G75" s="28"/>
      <c r="H75" s="28"/>
      <c r="I75" s="29"/>
      <c r="J75" s="5"/>
      <c r="K75" s="26" t="s">
        <v>128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7"/>
      <c r="BI75" s="17" t="s">
        <v>65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32">
        <v>44.6</v>
      </c>
      <c r="BU75" s="33"/>
      <c r="BV75" s="33"/>
      <c r="BW75" s="33"/>
      <c r="BX75" s="33"/>
      <c r="BY75" s="33"/>
      <c r="BZ75" s="33"/>
      <c r="CA75" s="33"/>
      <c r="CB75" s="33"/>
      <c r="CC75" s="34"/>
      <c r="CD75" s="32">
        <v>44.6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35"/>
      <c r="CO75" s="36"/>
      <c r="CP75" s="36"/>
      <c r="CQ75" s="36"/>
      <c r="CR75" s="36"/>
      <c r="CS75" s="36"/>
      <c r="CT75" s="36"/>
      <c r="CU75" s="36"/>
      <c r="CV75" s="36"/>
      <c r="CW75" s="36"/>
      <c r="CX75" s="37"/>
    </row>
    <row r="76" spans="1:102" s="6" customFormat="1" ht="13.5">
      <c r="A76" s="27" t="s">
        <v>66</v>
      </c>
      <c r="B76" s="28"/>
      <c r="C76" s="28"/>
      <c r="D76" s="28"/>
      <c r="E76" s="28"/>
      <c r="F76" s="28"/>
      <c r="G76" s="28"/>
      <c r="H76" s="28"/>
      <c r="I76" s="29"/>
      <c r="J76" s="5"/>
      <c r="K76" s="26" t="s">
        <v>67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7"/>
      <c r="BI76" s="17" t="s">
        <v>68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32" t="s">
        <v>151</v>
      </c>
      <c r="BU76" s="33"/>
      <c r="BV76" s="33"/>
      <c r="BW76" s="33"/>
      <c r="BX76" s="33"/>
      <c r="BY76" s="33"/>
      <c r="BZ76" s="33"/>
      <c r="CA76" s="33"/>
      <c r="CB76" s="33"/>
      <c r="CC76" s="34"/>
      <c r="CD76" s="38">
        <f>SUM(CD77:CM80)</f>
        <v>8426.1151</v>
      </c>
      <c r="CE76" s="39"/>
      <c r="CF76" s="39"/>
      <c r="CG76" s="39"/>
      <c r="CH76" s="39"/>
      <c r="CI76" s="39"/>
      <c r="CJ76" s="39"/>
      <c r="CK76" s="39"/>
      <c r="CL76" s="39"/>
      <c r="CM76" s="40"/>
      <c r="CN76" s="35"/>
      <c r="CO76" s="36"/>
      <c r="CP76" s="36"/>
      <c r="CQ76" s="36"/>
      <c r="CR76" s="36"/>
      <c r="CS76" s="36"/>
      <c r="CT76" s="36"/>
      <c r="CU76" s="36"/>
      <c r="CV76" s="36"/>
      <c r="CW76" s="36"/>
      <c r="CX76" s="37"/>
    </row>
    <row r="77" spans="1:102" s="6" customFormat="1" ht="13.5">
      <c r="A77" s="27" t="s">
        <v>129</v>
      </c>
      <c r="B77" s="28"/>
      <c r="C77" s="28"/>
      <c r="D77" s="28"/>
      <c r="E77" s="28"/>
      <c r="F77" s="28"/>
      <c r="G77" s="28"/>
      <c r="H77" s="28"/>
      <c r="I77" s="29"/>
      <c r="J77" s="5"/>
      <c r="K77" s="26" t="s">
        <v>133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7"/>
      <c r="BI77" s="17" t="s">
        <v>68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32" t="s">
        <v>151</v>
      </c>
      <c r="BU77" s="33"/>
      <c r="BV77" s="33"/>
      <c r="BW77" s="33"/>
      <c r="BX77" s="33"/>
      <c r="BY77" s="33"/>
      <c r="BZ77" s="33"/>
      <c r="CA77" s="33"/>
      <c r="CB77" s="33"/>
      <c r="CC77" s="34"/>
      <c r="CD77" s="38">
        <v>2.3237</v>
      </c>
      <c r="CE77" s="39"/>
      <c r="CF77" s="39"/>
      <c r="CG77" s="39"/>
      <c r="CH77" s="39"/>
      <c r="CI77" s="39"/>
      <c r="CJ77" s="39"/>
      <c r="CK77" s="39"/>
      <c r="CL77" s="39"/>
      <c r="CM77" s="40"/>
      <c r="CN77" s="35"/>
      <c r="CO77" s="36"/>
      <c r="CP77" s="36"/>
      <c r="CQ77" s="36"/>
      <c r="CR77" s="36"/>
      <c r="CS77" s="36"/>
      <c r="CT77" s="36"/>
      <c r="CU77" s="36"/>
      <c r="CV77" s="36"/>
      <c r="CW77" s="36"/>
      <c r="CX77" s="37"/>
    </row>
    <row r="78" spans="1:102" s="6" customFormat="1" ht="13.5">
      <c r="A78" s="27" t="s">
        <v>130</v>
      </c>
      <c r="B78" s="28"/>
      <c r="C78" s="28"/>
      <c r="D78" s="28"/>
      <c r="E78" s="28"/>
      <c r="F78" s="28"/>
      <c r="G78" s="28"/>
      <c r="H78" s="28"/>
      <c r="I78" s="29"/>
      <c r="J78" s="5"/>
      <c r="K78" s="26" t="s">
        <v>134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7"/>
      <c r="BI78" s="17" t="s">
        <v>68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32" t="s">
        <v>151</v>
      </c>
      <c r="BU78" s="33"/>
      <c r="BV78" s="33"/>
      <c r="BW78" s="33"/>
      <c r="BX78" s="33"/>
      <c r="BY78" s="33"/>
      <c r="BZ78" s="33"/>
      <c r="CA78" s="33"/>
      <c r="CB78" s="33"/>
      <c r="CC78" s="34"/>
      <c r="CD78" s="38">
        <v>10.44</v>
      </c>
      <c r="CE78" s="39"/>
      <c r="CF78" s="39"/>
      <c r="CG78" s="39"/>
      <c r="CH78" s="39"/>
      <c r="CI78" s="39"/>
      <c r="CJ78" s="39"/>
      <c r="CK78" s="39"/>
      <c r="CL78" s="39"/>
      <c r="CM78" s="40"/>
      <c r="CN78" s="35"/>
      <c r="CO78" s="36"/>
      <c r="CP78" s="36"/>
      <c r="CQ78" s="36"/>
      <c r="CR78" s="36"/>
      <c r="CS78" s="36"/>
      <c r="CT78" s="36"/>
      <c r="CU78" s="36"/>
      <c r="CV78" s="36"/>
      <c r="CW78" s="36"/>
      <c r="CX78" s="37"/>
    </row>
    <row r="79" spans="1:102" s="6" customFormat="1" ht="13.5">
      <c r="A79" s="27" t="s">
        <v>131</v>
      </c>
      <c r="B79" s="28"/>
      <c r="C79" s="28"/>
      <c r="D79" s="28"/>
      <c r="E79" s="28"/>
      <c r="F79" s="28"/>
      <c r="G79" s="28"/>
      <c r="H79" s="28"/>
      <c r="I79" s="29"/>
      <c r="J79" s="5"/>
      <c r="K79" s="26" t="s">
        <v>135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7"/>
      <c r="BI79" s="17" t="s">
        <v>68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32" t="s">
        <v>151</v>
      </c>
      <c r="BU79" s="33"/>
      <c r="BV79" s="33"/>
      <c r="BW79" s="33"/>
      <c r="BX79" s="33"/>
      <c r="BY79" s="33"/>
      <c r="BZ79" s="33"/>
      <c r="CA79" s="33"/>
      <c r="CB79" s="33"/>
      <c r="CC79" s="34"/>
      <c r="CD79" s="38">
        <v>4267.197</v>
      </c>
      <c r="CE79" s="39"/>
      <c r="CF79" s="39"/>
      <c r="CG79" s="39"/>
      <c r="CH79" s="39"/>
      <c r="CI79" s="39"/>
      <c r="CJ79" s="39"/>
      <c r="CK79" s="39"/>
      <c r="CL79" s="39"/>
      <c r="CM79" s="40"/>
      <c r="CN79" s="35"/>
      <c r="CO79" s="36"/>
      <c r="CP79" s="36"/>
      <c r="CQ79" s="36"/>
      <c r="CR79" s="36"/>
      <c r="CS79" s="36"/>
      <c r="CT79" s="36"/>
      <c r="CU79" s="36"/>
      <c r="CV79" s="36"/>
      <c r="CW79" s="36"/>
      <c r="CX79" s="37"/>
    </row>
    <row r="80" spans="1:102" s="6" customFormat="1" ht="13.5">
      <c r="A80" s="27" t="s">
        <v>132</v>
      </c>
      <c r="B80" s="28"/>
      <c r="C80" s="28"/>
      <c r="D80" s="28"/>
      <c r="E80" s="28"/>
      <c r="F80" s="28"/>
      <c r="G80" s="28"/>
      <c r="H80" s="28"/>
      <c r="I80" s="29"/>
      <c r="J80" s="5"/>
      <c r="K80" s="26" t="s">
        <v>136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7"/>
      <c r="BI80" s="17" t="s">
        <v>68</v>
      </c>
      <c r="BJ80" s="18"/>
      <c r="BK80" s="18"/>
      <c r="BL80" s="18"/>
      <c r="BM80" s="18"/>
      <c r="BN80" s="18"/>
      <c r="BO80" s="18"/>
      <c r="BP80" s="18"/>
      <c r="BQ80" s="18"/>
      <c r="BR80" s="18"/>
      <c r="BS80" s="19"/>
      <c r="BT80" s="32" t="s">
        <v>151</v>
      </c>
      <c r="BU80" s="33"/>
      <c r="BV80" s="33"/>
      <c r="BW80" s="33"/>
      <c r="BX80" s="33"/>
      <c r="BY80" s="33"/>
      <c r="BZ80" s="33"/>
      <c r="CA80" s="33"/>
      <c r="CB80" s="33"/>
      <c r="CC80" s="34"/>
      <c r="CD80" s="38">
        <v>4146.1544</v>
      </c>
      <c r="CE80" s="39"/>
      <c r="CF80" s="39"/>
      <c r="CG80" s="39"/>
      <c r="CH80" s="39"/>
      <c r="CI80" s="39"/>
      <c r="CJ80" s="39"/>
      <c r="CK80" s="39"/>
      <c r="CL80" s="39"/>
      <c r="CM80" s="40"/>
      <c r="CN80" s="35"/>
      <c r="CO80" s="36"/>
      <c r="CP80" s="36"/>
      <c r="CQ80" s="36"/>
      <c r="CR80" s="36"/>
      <c r="CS80" s="36"/>
      <c r="CT80" s="36"/>
      <c r="CU80" s="36"/>
      <c r="CV80" s="36"/>
      <c r="CW80" s="36"/>
      <c r="CX80" s="37"/>
    </row>
    <row r="81" spans="1:105" s="6" customFormat="1" ht="13.5">
      <c r="A81" s="27" t="s">
        <v>69</v>
      </c>
      <c r="B81" s="28"/>
      <c r="C81" s="28"/>
      <c r="D81" s="28"/>
      <c r="E81" s="28"/>
      <c r="F81" s="28"/>
      <c r="G81" s="28"/>
      <c r="H81" s="28"/>
      <c r="I81" s="29"/>
      <c r="J81" s="5"/>
      <c r="K81" s="26" t="s">
        <v>70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7"/>
      <c r="BI81" s="17" t="s">
        <v>68</v>
      </c>
      <c r="BJ81" s="18"/>
      <c r="BK81" s="18"/>
      <c r="BL81" s="18"/>
      <c r="BM81" s="18"/>
      <c r="BN81" s="18"/>
      <c r="BO81" s="18"/>
      <c r="BP81" s="18"/>
      <c r="BQ81" s="18"/>
      <c r="BR81" s="18"/>
      <c r="BS81" s="19"/>
      <c r="BT81" s="32" t="s">
        <v>151</v>
      </c>
      <c r="BU81" s="33"/>
      <c r="BV81" s="33"/>
      <c r="BW81" s="33"/>
      <c r="BX81" s="33"/>
      <c r="BY81" s="33"/>
      <c r="BZ81" s="33"/>
      <c r="CA81" s="33"/>
      <c r="CB81" s="33"/>
      <c r="CC81" s="34"/>
      <c r="CD81" s="38">
        <f>SUM(CD82:CM84)</f>
        <v>22204.300000000003</v>
      </c>
      <c r="CE81" s="39"/>
      <c r="CF81" s="39"/>
      <c r="CG81" s="39"/>
      <c r="CH81" s="39"/>
      <c r="CI81" s="39"/>
      <c r="CJ81" s="39"/>
      <c r="CK81" s="39"/>
      <c r="CL81" s="39"/>
      <c r="CM81" s="40"/>
      <c r="CN81" s="35"/>
      <c r="CO81" s="36"/>
      <c r="CP81" s="36"/>
      <c r="CQ81" s="36"/>
      <c r="CR81" s="36"/>
      <c r="CS81" s="36"/>
      <c r="CT81" s="36"/>
      <c r="CU81" s="36"/>
      <c r="CV81" s="36"/>
      <c r="CW81" s="36"/>
      <c r="CX81" s="37"/>
      <c r="DA81" s="9"/>
    </row>
    <row r="82" spans="1:102" s="6" customFormat="1" ht="13.5">
      <c r="A82" s="27" t="s">
        <v>138</v>
      </c>
      <c r="B82" s="28"/>
      <c r="C82" s="28"/>
      <c r="D82" s="28"/>
      <c r="E82" s="28"/>
      <c r="F82" s="28"/>
      <c r="G82" s="28"/>
      <c r="H82" s="28"/>
      <c r="I82" s="29"/>
      <c r="J82" s="5"/>
      <c r="K82" s="26" t="s">
        <v>137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7"/>
      <c r="BI82" s="17" t="s">
        <v>68</v>
      </c>
      <c r="BJ82" s="18"/>
      <c r="BK82" s="18"/>
      <c r="BL82" s="18"/>
      <c r="BM82" s="18"/>
      <c r="BN82" s="18"/>
      <c r="BO82" s="18"/>
      <c r="BP82" s="18"/>
      <c r="BQ82" s="18"/>
      <c r="BR82" s="18"/>
      <c r="BS82" s="19"/>
      <c r="BT82" s="32" t="s">
        <v>151</v>
      </c>
      <c r="BU82" s="33"/>
      <c r="BV82" s="33"/>
      <c r="BW82" s="33"/>
      <c r="BX82" s="33"/>
      <c r="BY82" s="33"/>
      <c r="BZ82" s="33"/>
      <c r="CA82" s="33"/>
      <c r="CB82" s="33"/>
      <c r="CC82" s="34"/>
      <c r="CD82" s="38">
        <v>1036.8</v>
      </c>
      <c r="CE82" s="39"/>
      <c r="CF82" s="39"/>
      <c r="CG82" s="39"/>
      <c r="CH82" s="39"/>
      <c r="CI82" s="39"/>
      <c r="CJ82" s="39"/>
      <c r="CK82" s="39"/>
      <c r="CL82" s="39"/>
      <c r="CM82" s="40"/>
      <c r="CN82" s="35"/>
      <c r="CO82" s="36"/>
      <c r="CP82" s="36"/>
      <c r="CQ82" s="36"/>
      <c r="CR82" s="36"/>
      <c r="CS82" s="36"/>
      <c r="CT82" s="36"/>
      <c r="CU82" s="36"/>
      <c r="CV82" s="36"/>
      <c r="CW82" s="36"/>
      <c r="CX82" s="37"/>
    </row>
    <row r="83" spans="1:102" s="6" customFormat="1" ht="13.5">
      <c r="A83" s="27" t="s">
        <v>139</v>
      </c>
      <c r="B83" s="28"/>
      <c r="C83" s="28"/>
      <c r="D83" s="28"/>
      <c r="E83" s="28"/>
      <c r="F83" s="28"/>
      <c r="G83" s="28"/>
      <c r="H83" s="28"/>
      <c r="I83" s="29"/>
      <c r="J83" s="5"/>
      <c r="K83" s="26" t="s">
        <v>141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7"/>
      <c r="BI83" s="17" t="s">
        <v>68</v>
      </c>
      <c r="BJ83" s="18"/>
      <c r="BK83" s="18"/>
      <c r="BL83" s="18"/>
      <c r="BM83" s="18"/>
      <c r="BN83" s="18"/>
      <c r="BO83" s="18"/>
      <c r="BP83" s="18"/>
      <c r="BQ83" s="18"/>
      <c r="BR83" s="18"/>
      <c r="BS83" s="19"/>
      <c r="BT83" s="32" t="s">
        <v>151</v>
      </c>
      <c r="BU83" s="33"/>
      <c r="BV83" s="33"/>
      <c r="BW83" s="33"/>
      <c r="BX83" s="33"/>
      <c r="BY83" s="33"/>
      <c r="BZ83" s="33"/>
      <c r="CA83" s="33"/>
      <c r="CB83" s="33"/>
      <c r="CC83" s="34"/>
      <c r="CD83" s="38">
        <v>500.6</v>
      </c>
      <c r="CE83" s="39"/>
      <c r="CF83" s="39"/>
      <c r="CG83" s="39"/>
      <c r="CH83" s="39"/>
      <c r="CI83" s="39"/>
      <c r="CJ83" s="39"/>
      <c r="CK83" s="39"/>
      <c r="CL83" s="39"/>
      <c r="CM83" s="40"/>
      <c r="CN83" s="35"/>
      <c r="CO83" s="36"/>
      <c r="CP83" s="36"/>
      <c r="CQ83" s="36"/>
      <c r="CR83" s="36"/>
      <c r="CS83" s="36"/>
      <c r="CT83" s="36"/>
      <c r="CU83" s="36"/>
      <c r="CV83" s="36"/>
      <c r="CW83" s="36"/>
      <c r="CX83" s="37"/>
    </row>
    <row r="84" spans="1:102" s="6" customFormat="1" ht="13.5">
      <c r="A84" s="27" t="s">
        <v>140</v>
      </c>
      <c r="B84" s="28"/>
      <c r="C84" s="28"/>
      <c r="D84" s="28"/>
      <c r="E84" s="28"/>
      <c r="F84" s="28"/>
      <c r="G84" s="28"/>
      <c r="H84" s="28"/>
      <c r="I84" s="29"/>
      <c r="J84" s="5"/>
      <c r="K84" s="26" t="s">
        <v>142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7"/>
      <c r="BI84" s="17" t="s">
        <v>68</v>
      </c>
      <c r="BJ84" s="18"/>
      <c r="BK84" s="18"/>
      <c r="BL84" s="18"/>
      <c r="BM84" s="18"/>
      <c r="BN84" s="18"/>
      <c r="BO84" s="18"/>
      <c r="BP84" s="18"/>
      <c r="BQ84" s="18"/>
      <c r="BR84" s="18"/>
      <c r="BS84" s="19"/>
      <c r="BT84" s="32" t="s">
        <v>151</v>
      </c>
      <c r="BU84" s="33"/>
      <c r="BV84" s="33"/>
      <c r="BW84" s="33"/>
      <c r="BX84" s="33"/>
      <c r="BY84" s="33"/>
      <c r="BZ84" s="33"/>
      <c r="CA84" s="33"/>
      <c r="CB84" s="33"/>
      <c r="CC84" s="34"/>
      <c r="CD84" s="38">
        <v>20666.9</v>
      </c>
      <c r="CE84" s="39"/>
      <c r="CF84" s="39"/>
      <c r="CG84" s="39"/>
      <c r="CH84" s="39"/>
      <c r="CI84" s="39"/>
      <c r="CJ84" s="39"/>
      <c r="CK84" s="39"/>
      <c r="CL84" s="39"/>
      <c r="CM84" s="40"/>
      <c r="CN84" s="35"/>
      <c r="CO84" s="36"/>
      <c r="CP84" s="36"/>
      <c r="CQ84" s="36"/>
      <c r="CR84" s="36"/>
      <c r="CS84" s="36"/>
      <c r="CT84" s="36"/>
      <c r="CU84" s="36"/>
      <c r="CV84" s="36"/>
      <c r="CW84" s="36"/>
      <c r="CX84" s="37"/>
    </row>
    <row r="85" spans="1:102" s="6" customFormat="1" ht="13.5">
      <c r="A85" s="27" t="s">
        <v>71</v>
      </c>
      <c r="B85" s="28"/>
      <c r="C85" s="28"/>
      <c r="D85" s="28"/>
      <c r="E85" s="28"/>
      <c r="F85" s="28"/>
      <c r="G85" s="28"/>
      <c r="H85" s="28"/>
      <c r="I85" s="29"/>
      <c r="J85" s="5"/>
      <c r="K85" s="26" t="s">
        <v>72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7"/>
      <c r="BI85" s="17" t="s">
        <v>73</v>
      </c>
      <c r="BJ85" s="18"/>
      <c r="BK85" s="18"/>
      <c r="BL85" s="18"/>
      <c r="BM85" s="18"/>
      <c r="BN85" s="18"/>
      <c r="BO85" s="18"/>
      <c r="BP85" s="18"/>
      <c r="BQ85" s="18"/>
      <c r="BR85" s="18"/>
      <c r="BS85" s="19"/>
      <c r="BT85" s="32" t="s">
        <v>151</v>
      </c>
      <c r="BU85" s="33"/>
      <c r="BV85" s="33"/>
      <c r="BW85" s="33"/>
      <c r="BX85" s="33"/>
      <c r="BY85" s="33"/>
      <c r="BZ85" s="33"/>
      <c r="CA85" s="33"/>
      <c r="CB85" s="33"/>
      <c r="CC85" s="34"/>
      <c r="CD85" s="38">
        <f>SUM(CD86:CM89)</f>
        <v>3043.233</v>
      </c>
      <c r="CE85" s="39"/>
      <c r="CF85" s="39"/>
      <c r="CG85" s="39"/>
      <c r="CH85" s="39"/>
      <c r="CI85" s="39"/>
      <c r="CJ85" s="39"/>
      <c r="CK85" s="39"/>
      <c r="CL85" s="39"/>
      <c r="CM85" s="40"/>
      <c r="CN85" s="35"/>
      <c r="CO85" s="36"/>
      <c r="CP85" s="36"/>
      <c r="CQ85" s="36"/>
      <c r="CR85" s="36"/>
      <c r="CS85" s="36"/>
      <c r="CT85" s="36"/>
      <c r="CU85" s="36"/>
      <c r="CV85" s="36"/>
      <c r="CW85" s="36"/>
      <c r="CX85" s="37"/>
    </row>
    <row r="86" spans="1:102" s="6" customFormat="1" ht="13.5">
      <c r="A86" s="27" t="s">
        <v>143</v>
      </c>
      <c r="B86" s="28"/>
      <c r="C86" s="28"/>
      <c r="D86" s="28"/>
      <c r="E86" s="28"/>
      <c r="F86" s="28"/>
      <c r="G86" s="28"/>
      <c r="H86" s="28"/>
      <c r="I86" s="29"/>
      <c r="J86" s="5"/>
      <c r="K86" s="26" t="s">
        <v>147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7"/>
      <c r="BI86" s="17" t="s">
        <v>73</v>
      </c>
      <c r="BJ86" s="18"/>
      <c r="BK86" s="18"/>
      <c r="BL86" s="18"/>
      <c r="BM86" s="18"/>
      <c r="BN86" s="18"/>
      <c r="BO86" s="18"/>
      <c r="BP86" s="18"/>
      <c r="BQ86" s="18"/>
      <c r="BR86" s="18"/>
      <c r="BS86" s="19"/>
      <c r="BT86" s="32" t="s">
        <v>151</v>
      </c>
      <c r="BU86" s="33"/>
      <c r="BV86" s="33"/>
      <c r="BW86" s="33"/>
      <c r="BX86" s="33"/>
      <c r="BY86" s="33"/>
      <c r="BZ86" s="33"/>
      <c r="CA86" s="33"/>
      <c r="CB86" s="33"/>
      <c r="CC86" s="34"/>
      <c r="CD86" s="38">
        <v>1.223</v>
      </c>
      <c r="CE86" s="39"/>
      <c r="CF86" s="39"/>
      <c r="CG86" s="39"/>
      <c r="CH86" s="39"/>
      <c r="CI86" s="39"/>
      <c r="CJ86" s="39"/>
      <c r="CK86" s="39"/>
      <c r="CL86" s="39"/>
      <c r="CM86" s="40"/>
      <c r="CN86" s="35"/>
      <c r="CO86" s="36"/>
      <c r="CP86" s="36"/>
      <c r="CQ86" s="36"/>
      <c r="CR86" s="36"/>
      <c r="CS86" s="36"/>
      <c r="CT86" s="36"/>
      <c r="CU86" s="36"/>
      <c r="CV86" s="36"/>
      <c r="CW86" s="36"/>
      <c r="CX86" s="37"/>
    </row>
    <row r="87" spans="1:102" s="6" customFormat="1" ht="13.5">
      <c r="A87" s="27" t="s">
        <v>144</v>
      </c>
      <c r="B87" s="28"/>
      <c r="C87" s="28"/>
      <c r="D87" s="28"/>
      <c r="E87" s="28"/>
      <c r="F87" s="28"/>
      <c r="G87" s="28"/>
      <c r="H87" s="28"/>
      <c r="I87" s="29"/>
      <c r="J87" s="5"/>
      <c r="K87" s="26" t="s">
        <v>148</v>
      </c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7"/>
      <c r="BI87" s="17" t="s">
        <v>73</v>
      </c>
      <c r="BJ87" s="18"/>
      <c r="BK87" s="18"/>
      <c r="BL87" s="18"/>
      <c r="BM87" s="18"/>
      <c r="BN87" s="18"/>
      <c r="BO87" s="18"/>
      <c r="BP87" s="18"/>
      <c r="BQ87" s="18"/>
      <c r="BR87" s="18"/>
      <c r="BS87" s="19"/>
      <c r="BT87" s="32" t="s">
        <v>151</v>
      </c>
      <c r="BU87" s="33"/>
      <c r="BV87" s="33"/>
      <c r="BW87" s="33"/>
      <c r="BX87" s="33"/>
      <c r="BY87" s="33"/>
      <c r="BZ87" s="33"/>
      <c r="CA87" s="33"/>
      <c r="CB87" s="33"/>
      <c r="CC87" s="34"/>
      <c r="CD87" s="38">
        <v>8.7</v>
      </c>
      <c r="CE87" s="39"/>
      <c r="CF87" s="39"/>
      <c r="CG87" s="39"/>
      <c r="CH87" s="39"/>
      <c r="CI87" s="39"/>
      <c r="CJ87" s="39"/>
      <c r="CK87" s="39"/>
      <c r="CL87" s="39"/>
      <c r="CM87" s="40"/>
      <c r="CN87" s="35"/>
      <c r="CO87" s="36"/>
      <c r="CP87" s="36"/>
      <c r="CQ87" s="36"/>
      <c r="CR87" s="36"/>
      <c r="CS87" s="36"/>
      <c r="CT87" s="36"/>
      <c r="CU87" s="36"/>
      <c r="CV87" s="36"/>
      <c r="CW87" s="36"/>
      <c r="CX87" s="37"/>
    </row>
    <row r="88" spans="1:102" s="6" customFormat="1" ht="13.5">
      <c r="A88" s="27" t="s">
        <v>145</v>
      </c>
      <c r="B88" s="28"/>
      <c r="C88" s="28"/>
      <c r="D88" s="28"/>
      <c r="E88" s="28"/>
      <c r="F88" s="28"/>
      <c r="G88" s="28"/>
      <c r="H88" s="28"/>
      <c r="I88" s="29"/>
      <c r="J88" s="5"/>
      <c r="K88" s="26" t="s">
        <v>149</v>
      </c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7"/>
      <c r="BI88" s="17" t="s">
        <v>73</v>
      </c>
      <c r="BJ88" s="18"/>
      <c r="BK88" s="18"/>
      <c r="BL88" s="18"/>
      <c r="BM88" s="18"/>
      <c r="BN88" s="18"/>
      <c r="BO88" s="18"/>
      <c r="BP88" s="18"/>
      <c r="BQ88" s="18"/>
      <c r="BR88" s="18"/>
      <c r="BS88" s="19"/>
      <c r="BT88" s="32" t="s">
        <v>151</v>
      </c>
      <c r="BU88" s="33"/>
      <c r="BV88" s="33"/>
      <c r="BW88" s="33"/>
      <c r="BX88" s="33"/>
      <c r="BY88" s="33"/>
      <c r="BZ88" s="33"/>
      <c r="CA88" s="33"/>
      <c r="CB88" s="33"/>
      <c r="CC88" s="34"/>
      <c r="CD88" s="38">
        <v>1332.37</v>
      </c>
      <c r="CE88" s="39"/>
      <c r="CF88" s="39"/>
      <c r="CG88" s="39"/>
      <c r="CH88" s="39"/>
      <c r="CI88" s="39"/>
      <c r="CJ88" s="39"/>
      <c r="CK88" s="39"/>
      <c r="CL88" s="39"/>
      <c r="CM88" s="40"/>
      <c r="CN88" s="35"/>
      <c r="CO88" s="36"/>
      <c r="CP88" s="36"/>
      <c r="CQ88" s="36"/>
      <c r="CR88" s="36"/>
      <c r="CS88" s="36"/>
      <c r="CT88" s="36"/>
      <c r="CU88" s="36"/>
      <c r="CV88" s="36"/>
      <c r="CW88" s="36"/>
      <c r="CX88" s="37"/>
    </row>
    <row r="89" spans="1:102" s="6" customFormat="1" ht="13.5">
      <c r="A89" s="27" t="s">
        <v>146</v>
      </c>
      <c r="B89" s="28"/>
      <c r="C89" s="28"/>
      <c r="D89" s="28"/>
      <c r="E89" s="28"/>
      <c r="F89" s="28"/>
      <c r="G89" s="28"/>
      <c r="H89" s="28"/>
      <c r="I89" s="29"/>
      <c r="J89" s="5"/>
      <c r="K89" s="26" t="s">
        <v>150</v>
      </c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7"/>
      <c r="BI89" s="17" t="s">
        <v>73</v>
      </c>
      <c r="BJ89" s="18"/>
      <c r="BK89" s="18"/>
      <c r="BL89" s="18"/>
      <c r="BM89" s="18"/>
      <c r="BN89" s="18"/>
      <c r="BO89" s="18"/>
      <c r="BP89" s="18"/>
      <c r="BQ89" s="18"/>
      <c r="BR89" s="18"/>
      <c r="BS89" s="19"/>
      <c r="BT89" s="32" t="s">
        <v>151</v>
      </c>
      <c r="BU89" s="33"/>
      <c r="BV89" s="33"/>
      <c r="BW89" s="33"/>
      <c r="BX89" s="33"/>
      <c r="BY89" s="33"/>
      <c r="BZ89" s="33"/>
      <c r="CA89" s="33"/>
      <c r="CB89" s="33"/>
      <c r="CC89" s="34"/>
      <c r="CD89" s="38">
        <v>1700.94</v>
      </c>
      <c r="CE89" s="39"/>
      <c r="CF89" s="39"/>
      <c r="CG89" s="39"/>
      <c r="CH89" s="39"/>
      <c r="CI89" s="39"/>
      <c r="CJ89" s="39"/>
      <c r="CK89" s="39"/>
      <c r="CL89" s="39"/>
      <c r="CM89" s="40"/>
      <c r="CN89" s="35"/>
      <c r="CO89" s="36"/>
      <c r="CP89" s="36"/>
      <c r="CQ89" s="36"/>
      <c r="CR89" s="36"/>
      <c r="CS89" s="36"/>
      <c r="CT89" s="36"/>
      <c r="CU89" s="36"/>
      <c r="CV89" s="36"/>
      <c r="CW89" s="36"/>
      <c r="CX89" s="37"/>
    </row>
    <row r="90" spans="1:102" s="6" customFormat="1" ht="13.5">
      <c r="A90" s="27" t="s">
        <v>74</v>
      </c>
      <c r="B90" s="28"/>
      <c r="C90" s="28"/>
      <c r="D90" s="28"/>
      <c r="E90" s="28"/>
      <c r="F90" s="28"/>
      <c r="G90" s="28"/>
      <c r="H90" s="28"/>
      <c r="I90" s="29"/>
      <c r="J90" s="5"/>
      <c r="K90" s="26" t="s">
        <v>75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7"/>
      <c r="BI90" s="17" t="s">
        <v>59</v>
      </c>
      <c r="BJ90" s="18"/>
      <c r="BK90" s="18"/>
      <c r="BL90" s="18"/>
      <c r="BM90" s="18"/>
      <c r="BN90" s="18"/>
      <c r="BO90" s="18"/>
      <c r="BP90" s="18"/>
      <c r="BQ90" s="18"/>
      <c r="BR90" s="18"/>
      <c r="BS90" s="19"/>
      <c r="BT90" s="32" t="s">
        <v>151</v>
      </c>
      <c r="BU90" s="33"/>
      <c r="BV90" s="33"/>
      <c r="BW90" s="33"/>
      <c r="BX90" s="33"/>
      <c r="BY90" s="33"/>
      <c r="BZ90" s="33"/>
      <c r="CA90" s="33"/>
      <c r="CB90" s="33"/>
      <c r="CC90" s="34"/>
      <c r="CD90" s="32">
        <v>68.98</v>
      </c>
      <c r="CE90" s="33"/>
      <c r="CF90" s="33"/>
      <c r="CG90" s="33"/>
      <c r="CH90" s="33"/>
      <c r="CI90" s="33"/>
      <c r="CJ90" s="33"/>
      <c r="CK90" s="33"/>
      <c r="CL90" s="33"/>
      <c r="CM90" s="34"/>
      <c r="CN90" s="35"/>
      <c r="CO90" s="36"/>
      <c r="CP90" s="36"/>
      <c r="CQ90" s="36"/>
      <c r="CR90" s="36"/>
      <c r="CS90" s="36"/>
      <c r="CT90" s="36"/>
      <c r="CU90" s="36"/>
      <c r="CV90" s="36"/>
      <c r="CW90" s="36"/>
      <c r="CX90" s="37"/>
    </row>
    <row r="91" spans="1:102" s="6" customFormat="1" ht="13.5">
      <c r="A91" s="27" t="s">
        <v>76</v>
      </c>
      <c r="B91" s="28"/>
      <c r="C91" s="28"/>
      <c r="D91" s="28"/>
      <c r="E91" s="28"/>
      <c r="F91" s="28"/>
      <c r="G91" s="28"/>
      <c r="H91" s="28"/>
      <c r="I91" s="29"/>
      <c r="J91" s="5"/>
      <c r="K91" s="26" t="s">
        <v>77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7"/>
      <c r="BI91" s="17" t="s">
        <v>2</v>
      </c>
      <c r="BJ91" s="18"/>
      <c r="BK91" s="18"/>
      <c r="BL91" s="18"/>
      <c r="BM91" s="18"/>
      <c r="BN91" s="18"/>
      <c r="BO91" s="18"/>
      <c r="BP91" s="18"/>
      <c r="BQ91" s="18"/>
      <c r="BR91" s="18"/>
      <c r="BS91" s="19"/>
      <c r="BT91" s="32" t="s">
        <v>151</v>
      </c>
      <c r="BU91" s="33"/>
      <c r="BV91" s="33"/>
      <c r="BW91" s="33"/>
      <c r="BX91" s="33"/>
      <c r="BY91" s="33"/>
      <c r="BZ91" s="33"/>
      <c r="CA91" s="33"/>
      <c r="CB91" s="33"/>
      <c r="CC91" s="34"/>
      <c r="CD91" s="38">
        <f>127270.696+91991.8868</f>
        <v>219262.58279999997</v>
      </c>
      <c r="CE91" s="39"/>
      <c r="CF91" s="39"/>
      <c r="CG91" s="39"/>
      <c r="CH91" s="39"/>
      <c r="CI91" s="39"/>
      <c r="CJ91" s="39"/>
      <c r="CK91" s="39"/>
      <c r="CL91" s="39"/>
      <c r="CM91" s="40"/>
      <c r="CN91" s="35"/>
      <c r="CO91" s="36"/>
      <c r="CP91" s="36"/>
      <c r="CQ91" s="36"/>
      <c r="CR91" s="36"/>
      <c r="CS91" s="36"/>
      <c r="CT91" s="36"/>
      <c r="CU91" s="36"/>
      <c r="CV91" s="36"/>
      <c r="CW91" s="36"/>
      <c r="CX91" s="37"/>
    </row>
    <row r="92" spans="1:102" s="6" customFormat="1" ht="13.5">
      <c r="A92" s="27" t="s">
        <v>78</v>
      </c>
      <c r="B92" s="28"/>
      <c r="C92" s="28"/>
      <c r="D92" s="28"/>
      <c r="E92" s="28"/>
      <c r="F92" s="28"/>
      <c r="G92" s="28"/>
      <c r="H92" s="28"/>
      <c r="I92" s="29"/>
      <c r="J92" s="5"/>
      <c r="K92" s="26" t="s">
        <v>79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7"/>
      <c r="BI92" s="17" t="s">
        <v>2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9"/>
      <c r="BT92" s="32" t="s">
        <v>151</v>
      </c>
      <c r="BU92" s="33"/>
      <c r="BV92" s="33"/>
      <c r="BW92" s="33"/>
      <c r="BX92" s="33"/>
      <c r="BY92" s="33"/>
      <c r="BZ92" s="33"/>
      <c r="CA92" s="33"/>
      <c r="CB92" s="33"/>
      <c r="CC92" s="34"/>
      <c r="CD92" s="32">
        <v>91991.8868</v>
      </c>
      <c r="CE92" s="33"/>
      <c r="CF92" s="33"/>
      <c r="CG92" s="33"/>
      <c r="CH92" s="33"/>
      <c r="CI92" s="33"/>
      <c r="CJ92" s="33"/>
      <c r="CK92" s="33"/>
      <c r="CL92" s="33"/>
      <c r="CM92" s="34"/>
      <c r="CN92" s="35"/>
      <c r="CO92" s="36"/>
      <c r="CP92" s="36"/>
      <c r="CQ92" s="36"/>
      <c r="CR92" s="36"/>
      <c r="CS92" s="36"/>
      <c r="CT92" s="36"/>
      <c r="CU92" s="36"/>
      <c r="CV92" s="36"/>
      <c r="CW92" s="36"/>
      <c r="CX92" s="37"/>
    </row>
    <row r="93" spans="1:102" s="6" customFormat="1" ht="13.5">
      <c r="A93" s="27" t="s">
        <v>80</v>
      </c>
      <c r="B93" s="28"/>
      <c r="C93" s="28"/>
      <c r="D93" s="28"/>
      <c r="E93" s="28"/>
      <c r="F93" s="28"/>
      <c r="G93" s="28"/>
      <c r="H93" s="28"/>
      <c r="I93" s="29"/>
      <c r="J93" s="5"/>
      <c r="K93" s="26" t="s">
        <v>81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7"/>
      <c r="BI93" s="17" t="s">
        <v>59</v>
      </c>
      <c r="BJ93" s="18"/>
      <c r="BK93" s="18"/>
      <c r="BL93" s="18"/>
      <c r="BM93" s="18"/>
      <c r="BN93" s="18"/>
      <c r="BO93" s="18"/>
      <c r="BP93" s="18"/>
      <c r="BQ93" s="18"/>
      <c r="BR93" s="18"/>
      <c r="BS93" s="19"/>
      <c r="BT93" s="32">
        <v>14.43</v>
      </c>
      <c r="BU93" s="33"/>
      <c r="BV93" s="33"/>
      <c r="BW93" s="33"/>
      <c r="BX93" s="33"/>
      <c r="BY93" s="33"/>
      <c r="BZ93" s="33"/>
      <c r="CA93" s="33"/>
      <c r="CB93" s="33"/>
      <c r="CC93" s="34"/>
      <c r="CD93" s="32" t="s">
        <v>32</v>
      </c>
      <c r="CE93" s="33"/>
      <c r="CF93" s="33"/>
      <c r="CG93" s="33"/>
      <c r="CH93" s="33"/>
      <c r="CI93" s="33"/>
      <c r="CJ93" s="33"/>
      <c r="CK93" s="33"/>
      <c r="CL93" s="33"/>
      <c r="CM93" s="34"/>
      <c r="CN93" s="35" t="s">
        <v>32</v>
      </c>
      <c r="CO93" s="36"/>
      <c r="CP93" s="36"/>
      <c r="CQ93" s="36"/>
      <c r="CR93" s="36"/>
      <c r="CS93" s="36"/>
      <c r="CT93" s="36"/>
      <c r="CU93" s="36"/>
      <c r="CV93" s="36"/>
      <c r="CW93" s="36"/>
      <c r="CX93" s="37"/>
    </row>
    <row r="95" s="1" customFormat="1" ht="12.75">
      <c r="G95" s="1" t="s">
        <v>15</v>
      </c>
    </row>
    <row r="96" spans="1:102" s="1" customFormat="1" ht="28.5" customHeight="1">
      <c r="A96" s="31" t="s">
        <v>185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</row>
  </sheetData>
  <sheetProtection/>
  <mergeCells count="480">
    <mergeCell ref="A5:CX5"/>
    <mergeCell ref="A6:CX6"/>
    <mergeCell ref="A7:CX7"/>
    <mergeCell ref="A8:CX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CX16"/>
    <mergeCell ref="BT16:CC16"/>
    <mergeCell ref="CD16:CM16"/>
    <mergeCell ref="A17:I17"/>
    <mergeCell ref="K17:BG17"/>
    <mergeCell ref="BI17:BS17"/>
    <mergeCell ref="BT17:CC17"/>
    <mergeCell ref="CD17:CM17"/>
    <mergeCell ref="CN17:CX17"/>
    <mergeCell ref="A18:I18"/>
    <mergeCell ref="K18:BG18"/>
    <mergeCell ref="BI18:BS18"/>
    <mergeCell ref="BT18:CC18"/>
    <mergeCell ref="CD18:CM18"/>
    <mergeCell ref="CN18:CX18"/>
    <mergeCell ref="A19:I19"/>
    <mergeCell ref="K19:BG19"/>
    <mergeCell ref="BI19:BS19"/>
    <mergeCell ref="BT19:CC19"/>
    <mergeCell ref="CD19:CM19"/>
    <mergeCell ref="CN19:CX19"/>
    <mergeCell ref="A20:I20"/>
    <mergeCell ref="K20:BG20"/>
    <mergeCell ref="BI20:BS20"/>
    <mergeCell ref="BT20:CC20"/>
    <mergeCell ref="CD20:CM20"/>
    <mergeCell ref="CN20:CX20"/>
    <mergeCell ref="A21:I21"/>
    <mergeCell ref="K21:BG21"/>
    <mergeCell ref="BI21:BS21"/>
    <mergeCell ref="BT21:CC21"/>
    <mergeCell ref="CD21:CM21"/>
    <mergeCell ref="CN21:CX21"/>
    <mergeCell ref="A22:I22"/>
    <mergeCell ref="K22:BG22"/>
    <mergeCell ref="BI22:BS22"/>
    <mergeCell ref="BT22:CC22"/>
    <mergeCell ref="CD22:CM22"/>
    <mergeCell ref="CN22:CX22"/>
    <mergeCell ref="A23:I23"/>
    <mergeCell ref="K23:BG23"/>
    <mergeCell ref="BI23:BS23"/>
    <mergeCell ref="BT23:CC23"/>
    <mergeCell ref="CD23:CM23"/>
    <mergeCell ref="CN23:CX23"/>
    <mergeCell ref="A24:I24"/>
    <mergeCell ref="K24:BG24"/>
    <mergeCell ref="BI24:BS24"/>
    <mergeCell ref="BT24:CC24"/>
    <mergeCell ref="CD24:CM24"/>
    <mergeCell ref="CN24:CX24"/>
    <mergeCell ref="A25:I25"/>
    <mergeCell ref="K25:BG25"/>
    <mergeCell ref="BI25:BS25"/>
    <mergeCell ref="BT25:CC25"/>
    <mergeCell ref="CD25:CM25"/>
    <mergeCell ref="CN25:CX25"/>
    <mergeCell ref="A26:I26"/>
    <mergeCell ref="K26:BG26"/>
    <mergeCell ref="BI26:BS26"/>
    <mergeCell ref="BT26:CC26"/>
    <mergeCell ref="CD26:CM26"/>
    <mergeCell ref="CN26:CX26"/>
    <mergeCell ref="A27:I27"/>
    <mergeCell ref="K27:BG27"/>
    <mergeCell ref="BI27:BS27"/>
    <mergeCell ref="BT27:CC27"/>
    <mergeCell ref="CD27:CM27"/>
    <mergeCell ref="CN27:CX27"/>
    <mergeCell ref="A28:I28"/>
    <mergeCell ref="K28:BG28"/>
    <mergeCell ref="BI28:BS28"/>
    <mergeCell ref="BT28:CC28"/>
    <mergeCell ref="CD28:CM28"/>
    <mergeCell ref="CN28:CX28"/>
    <mergeCell ref="A29:I29"/>
    <mergeCell ref="K29:BG29"/>
    <mergeCell ref="BI29:BS29"/>
    <mergeCell ref="BT29:CC29"/>
    <mergeCell ref="CD29:CM29"/>
    <mergeCell ref="CN29:CX29"/>
    <mergeCell ref="A30:I30"/>
    <mergeCell ref="K30:BG30"/>
    <mergeCell ref="BI30:BS30"/>
    <mergeCell ref="BT30:CC30"/>
    <mergeCell ref="CD30:CM30"/>
    <mergeCell ref="CN30:CX30"/>
    <mergeCell ref="A31:I31"/>
    <mergeCell ref="K31:BG31"/>
    <mergeCell ref="BI31:BS31"/>
    <mergeCell ref="BT31:CC31"/>
    <mergeCell ref="CD31:CM31"/>
    <mergeCell ref="CN31:CX31"/>
    <mergeCell ref="A32:I32"/>
    <mergeCell ref="K32:BG32"/>
    <mergeCell ref="BI32:BS32"/>
    <mergeCell ref="BT32:CC32"/>
    <mergeCell ref="CD32:CM32"/>
    <mergeCell ref="CN32:CX32"/>
    <mergeCell ref="A33:I33"/>
    <mergeCell ref="K33:BG33"/>
    <mergeCell ref="BI33:BS33"/>
    <mergeCell ref="BT33:CC33"/>
    <mergeCell ref="CD33:CM33"/>
    <mergeCell ref="CN33:CX33"/>
    <mergeCell ref="A34:I34"/>
    <mergeCell ref="K34:BG34"/>
    <mergeCell ref="BI34:BS34"/>
    <mergeCell ref="BT34:CC34"/>
    <mergeCell ref="CD34:CM34"/>
    <mergeCell ref="CN34:CX34"/>
    <mergeCell ref="A35:I35"/>
    <mergeCell ref="K35:BG35"/>
    <mergeCell ref="BI35:BS35"/>
    <mergeCell ref="BT35:CC35"/>
    <mergeCell ref="CD35:CM35"/>
    <mergeCell ref="CN35:CX35"/>
    <mergeCell ref="A50:I50"/>
    <mergeCell ref="K50:BG50"/>
    <mergeCell ref="BI50:BS50"/>
    <mergeCell ref="BT50:CC50"/>
    <mergeCell ref="CD50:CM50"/>
    <mergeCell ref="CN50:CX50"/>
    <mergeCell ref="A51:I51"/>
    <mergeCell ref="K51:BG51"/>
    <mergeCell ref="BI51:BS51"/>
    <mergeCell ref="BT51:CC51"/>
    <mergeCell ref="CD51:CM51"/>
    <mergeCell ref="CN51:CX51"/>
    <mergeCell ref="A52:I52"/>
    <mergeCell ref="K52:BG52"/>
    <mergeCell ref="BI52:BS52"/>
    <mergeCell ref="BT52:CC52"/>
    <mergeCell ref="CD52:CM52"/>
    <mergeCell ref="CN52:CX52"/>
    <mergeCell ref="A53:I53"/>
    <mergeCell ref="K53:BG53"/>
    <mergeCell ref="BI53:BS53"/>
    <mergeCell ref="BT53:CC53"/>
    <mergeCell ref="CD53:CM53"/>
    <mergeCell ref="CN53:CX53"/>
    <mergeCell ref="A54:I54"/>
    <mergeCell ref="K54:BG54"/>
    <mergeCell ref="BI54:BS54"/>
    <mergeCell ref="BT54:CC54"/>
    <mergeCell ref="CD54:CM54"/>
    <mergeCell ref="CN54:CX54"/>
    <mergeCell ref="A55:I55"/>
    <mergeCell ref="K55:BG55"/>
    <mergeCell ref="BI55:BS55"/>
    <mergeCell ref="BT55:CC55"/>
    <mergeCell ref="CD55:CM55"/>
    <mergeCell ref="CN55:CX55"/>
    <mergeCell ref="A56:I56"/>
    <mergeCell ref="K56:BG56"/>
    <mergeCell ref="BI56:BS56"/>
    <mergeCell ref="BT56:CC56"/>
    <mergeCell ref="CD56:CM56"/>
    <mergeCell ref="CN56:CX56"/>
    <mergeCell ref="A57:I57"/>
    <mergeCell ref="K57:BG57"/>
    <mergeCell ref="BI57:BS57"/>
    <mergeCell ref="BT57:CC57"/>
    <mergeCell ref="CD57:CM57"/>
    <mergeCell ref="CN57:CX57"/>
    <mergeCell ref="A58:I58"/>
    <mergeCell ref="K58:BG58"/>
    <mergeCell ref="BI58:BS58"/>
    <mergeCell ref="BT58:CC58"/>
    <mergeCell ref="CD58:CM58"/>
    <mergeCell ref="CN58:CX58"/>
    <mergeCell ref="A59:I59"/>
    <mergeCell ref="K59:BG59"/>
    <mergeCell ref="BI59:BS59"/>
    <mergeCell ref="BT59:CC59"/>
    <mergeCell ref="CD59:CM59"/>
    <mergeCell ref="CN59:CX59"/>
    <mergeCell ref="A60:I60"/>
    <mergeCell ref="K60:BG60"/>
    <mergeCell ref="BI60:BS60"/>
    <mergeCell ref="BT60:CC60"/>
    <mergeCell ref="CD60:CM60"/>
    <mergeCell ref="CN60:CX60"/>
    <mergeCell ref="A61:I61"/>
    <mergeCell ref="K61:BG61"/>
    <mergeCell ref="BI61:BS61"/>
    <mergeCell ref="BT61:CC61"/>
    <mergeCell ref="CD61:CM61"/>
    <mergeCell ref="CN61:CX61"/>
    <mergeCell ref="A62:I62"/>
    <mergeCell ref="K62:BG62"/>
    <mergeCell ref="BI62:BS62"/>
    <mergeCell ref="BT62:CC62"/>
    <mergeCell ref="CD62:CM62"/>
    <mergeCell ref="CN62:CX62"/>
    <mergeCell ref="A63:I63"/>
    <mergeCell ref="K63:BG63"/>
    <mergeCell ref="BI63:BS63"/>
    <mergeCell ref="BT63:CC63"/>
    <mergeCell ref="CD63:CM63"/>
    <mergeCell ref="CN63:CX63"/>
    <mergeCell ref="A64:I64"/>
    <mergeCell ref="K64:BG64"/>
    <mergeCell ref="BI64:BS64"/>
    <mergeCell ref="BT64:CC64"/>
    <mergeCell ref="CD64:CM64"/>
    <mergeCell ref="CN64:CX64"/>
    <mergeCell ref="A65:I65"/>
    <mergeCell ref="K65:BG65"/>
    <mergeCell ref="BI65:BS65"/>
    <mergeCell ref="BT65:CC65"/>
    <mergeCell ref="CD65:CM65"/>
    <mergeCell ref="CN65:CX65"/>
    <mergeCell ref="A66:I66"/>
    <mergeCell ref="K66:BG66"/>
    <mergeCell ref="BI66:BS66"/>
    <mergeCell ref="BT66:CC66"/>
    <mergeCell ref="CD66:CM66"/>
    <mergeCell ref="CN66:CX66"/>
    <mergeCell ref="A67:I67"/>
    <mergeCell ref="K67:BG67"/>
    <mergeCell ref="BI67:BS67"/>
    <mergeCell ref="BT67:CC67"/>
    <mergeCell ref="CD67:CM67"/>
    <mergeCell ref="CN67:CX67"/>
    <mergeCell ref="A68:I68"/>
    <mergeCell ref="K68:BG68"/>
    <mergeCell ref="BI68:BS68"/>
    <mergeCell ref="BT68:CC68"/>
    <mergeCell ref="CD68:CM68"/>
    <mergeCell ref="CN68:CX68"/>
    <mergeCell ref="A69:I69"/>
    <mergeCell ref="K69:BG69"/>
    <mergeCell ref="BI69:BS69"/>
    <mergeCell ref="BT69:CC69"/>
    <mergeCell ref="CD69:CM69"/>
    <mergeCell ref="CN69:CX69"/>
    <mergeCell ref="A70:I70"/>
    <mergeCell ref="K70:BG70"/>
    <mergeCell ref="BI70:BS70"/>
    <mergeCell ref="BT70:CC70"/>
    <mergeCell ref="CD70:CM70"/>
    <mergeCell ref="CN70:CX70"/>
    <mergeCell ref="A71:I71"/>
    <mergeCell ref="K71:BG71"/>
    <mergeCell ref="BI71:BS71"/>
    <mergeCell ref="BT71:CC71"/>
    <mergeCell ref="CD71:CM71"/>
    <mergeCell ref="CN71:CX71"/>
    <mergeCell ref="A72:I72"/>
    <mergeCell ref="K72:BG72"/>
    <mergeCell ref="BI72:BS72"/>
    <mergeCell ref="BT72:CC72"/>
    <mergeCell ref="CD72:CM72"/>
    <mergeCell ref="CN72:CX72"/>
    <mergeCell ref="A73:I73"/>
    <mergeCell ref="K73:BG73"/>
    <mergeCell ref="BI73:BS73"/>
    <mergeCell ref="BT73:CC73"/>
    <mergeCell ref="CD73:CM73"/>
    <mergeCell ref="CN73:CX73"/>
    <mergeCell ref="A74:I74"/>
    <mergeCell ref="K74:BG74"/>
    <mergeCell ref="BI74:BS74"/>
    <mergeCell ref="BT74:CC74"/>
    <mergeCell ref="CD74:CM74"/>
    <mergeCell ref="CN74:CX74"/>
    <mergeCell ref="A75:I75"/>
    <mergeCell ref="K75:BG75"/>
    <mergeCell ref="BI75:BS75"/>
    <mergeCell ref="BT75:CC75"/>
    <mergeCell ref="CD75:CM75"/>
    <mergeCell ref="CN75:CX75"/>
    <mergeCell ref="A76:I76"/>
    <mergeCell ref="K76:BG76"/>
    <mergeCell ref="BI76:BS76"/>
    <mergeCell ref="BT76:CC76"/>
    <mergeCell ref="CD76:CM76"/>
    <mergeCell ref="CN76:CX76"/>
    <mergeCell ref="A77:I77"/>
    <mergeCell ref="K77:BG77"/>
    <mergeCell ref="BI77:BS77"/>
    <mergeCell ref="BT77:CC77"/>
    <mergeCell ref="CD77:CM77"/>
    <mergeCell ref="CN77:CX77"/>
    <mergeCell ref="A78:I78"/>
    <mergeCell ref="K78:BG78"/>
    <mergeCell ref="BI78:BS78"/>
    <mergeCell ref="BT78:CC78"/>
    <mergeCell ref="CD78:CM78"/>
    <mergeCell ref="CN78:CX78"/>
    <mergeCell ref="A79:I79"/>
    <mergeCell ref="K79:BG79"/>
    <mergeCell ref="BI79:BS79"/>
    <mergeCell ref="BT79:CC79"/>
    <mergeCell ref="CD79:CM79"/>
    <mergeCell ref="CN79:CX79"/>
    <mergeCell ref="A80:I80"/>
    <mergeCell ref="K80:BG80"/>
    <mergeCell ref="BI80:BS80"/>
    <mergeCell ref="BT80:CC80"/>
    <mergeCell ref="CD80:CM80"/>
    <mergeCell ref="CN80:CX80"/>
    <mergeCell ref="A81:I81"/>
    <mergeCell ref="K81:BG81"/>
    <mergeCell ref="BI81:BS81"/>
    <mergeCell ref="BT81:CC81"/>
    <mergeCell ref="CD81:CM81"/>
    <mergeCell ref="CN81:CX81"/>
    <mergeCell ref="A82:I82"/>
    <mergeCell ref="K82:BG82"/>
    <mergeCell ref="BI82:BS82"/>
    <mergeCell ref="BT82:CC82"/>
    <mergeCell ref="CD82:CM82"/>
    <mergeCell ref="CN82:CX82"/>
    <mergeCell ref="A83:I83"/>
    <mergeCell ref="K83:BG83"/>
    <mergeCell ref="BI83:BS83"/>
    <mergeCell ref="BT83:CC83"/>
    <mergeCell ref="CD83:CM83"/>
    <mergeCell ref="CN83:CX83"/>
    <mergeCell ref="A84:I84"/>
    <mergeCell ref="K84:BG84"/>
    <mergeCell ref="BI84:BS84"/>
    <mergeCell ref="BT84:CC84"/>
    <mergeCell ref="CD84:CM84"/>
    <mergeCell ref="CN84:CX84"/>
    <mergeCell ref="A85:I85"/>
    <mergeCell ref="K85:BG85"/>
    <mergeCell ref="BI85:BS85"/>
    <mergeCell ref="BT85:CC85"/>
    <mergeCell ref="CD85:CM85"/>
    <mergeCell ref="CN85:CX85"/>
    <mergeCell ref="A86:I86"/>
    <mergeCell ref="K86:BG86"/>
    <mergeCell ref="BI86:BS86"/>
    <mergeCell ref="BT86:CC86"/>
    <mergeCell ref="CD86:CM86"/>
    <mergeCell ref="CN86:CX86"/>
    <mergeCell ref="A87:I87"/>
    <mergeCell ref="K87:BG87"/>
    <mergeCell ref="BI87:BS87"/>
    <mergeCell ref="BT87:CC87"/>
    <mergeCell ref="CD87:CM87"/>
    <mergeCell ref="CN87:CX87"/>
    <mergeCell ref="A88:I88"/>
    <mergeCell ref="K88:BG88"/>
    <mergeCell ref="BI88:BS88"/>
    <mergeCell ref="BT88:CC88"/>
    <mergeCell ref="CD88:CM88"/>
    <mergeCell ref="CN88:CX88"/>
    <mergeCell ref="A89:I89"/>
    <mergeCell ref="K89:BG89"/>
    <mergeCell ref="BI89:BS89"/>
    <mergeCell ref="BT89:CC89"/>
    <mergeCell ref="CD89:CM89"/>
    <mergeCell ref="CN89:CX89"/>
    <mergeCell ref="A90:I90"/>
    <mergeCell ref="K90:BG90"/>
    <mergeCell ref="BI90:BS90"/>
    <mergeCell ref="BT90:CC90"/>
    <mergeCell ref="CD90:CM90"/>
    <mergeCell ref="CN90:CX90"/>
    <mergeCell ref="A91:I91"/>
    <mergeCell ref="K91:BG91"/>
    <mergeCell ref="BI91:BS91"/>
    <mergeCell ref="BT91:CC91"/>
    <mergeCell ref="CD91:CM91"/>
    <mergeCell ref="CN91:CX91"/>
    <mergeCell ref="A92:I92"/>
    <mergeCell ref="K92:BG92"/>
    <mergeCell ref="BI92:BS92"/>
    <mergeCell ref="BT92:CC92"/>
    <mergeCell ref="CD92:CM92"/>
    <mergeCell ref="CN92:CX92"/>
    <mergeCell ref="A96:CX96"/>
    <mergeCell ref="A93:I93"/>
    <mergeCell ref="K93:BG93"/>
    <mergeCell ref="BI93:BS93"/>
    <mergeCell ref="BT93:CC93"/>
    <mergeCell ref="CD93:CM93"/>
    <mergeCell ref="CN93:CX93"/>
    <mergeCell ref="A36:I36"/>
    <mergeCell ref="A37:I37"/>
    <mergeCell ref="A38:I38"/>
    <mergeCell ref="A39:I39"/>
    <mergeCell ref="A40:I40"/>
    <mergeCell ref="A41:I41"/>
    <mergeCell ref="K36:BG36"/>
    <mergeCell ref="K37:BG37"/>
    <mergeCell ref="K38:BG38"/>
    <mergeCell ref="K39:BG39"/>
    <mergeCell ref="K40:BG40"/>
    <mergeCell ref="K41:BG41"/>
    <mergeCell ref="K42:BG42"/>
    <mergeCell ref="K43:BG43"/>
    <mergeCell ref="K44:BG44"/>
    <mergeCell ref="K45:BG45"/>
    <mergeCell ref="K46:BG46"/>
    <mergeCell ref="K48:BG48"/>
    <mergeCell ref="K49:BG49"/>
    <mergeCell ref="A42:I42"/>
    <mergeCell ref="A43:I43"/>
    <mergeCell ref="A44:I44"/>
    <mergeCell ref="A45:I45"/>
    <mergeCell ref="A46:I46"/>
    <mergeCell ref="A48:I48"/>
    <mergeCell ref="A49:I49"/>
    <mergeCell ref="A47:I47"/>
    <mergeCell ref="K47:BG47"/>
    <mergeCell ref="BI36:BS36"/>
    <mergeCell ref="BI37:BS37"/>
    <mergeCell ref="BI38:BS38"/>
    <mergeCell ref="BI39:BS39"/>
    <mergeCell ref="BI40:BS40"/>
    <mergeCell ref="BI41:BS41"/>
    <mergeCell ref="BI42:BS42"/>
    <mergeCell ref="BI43:BS43"/>
    <mergeCell ref="BI44:BS44"/>
    <mergeCell ref="BI45:BS45"/>
    <mergeCell ref="BI46:BS46"/>
    <mergeCell ref="BI48:BS48"/>
    <mergeCell ref="BI47:BS47"/>
    <mergeCell ref="CD36:CM36"/>
    <mergeCell ref="CD37:CM37"/>
    <mergeCell ref="CD38:CM38"/>
    <mergeCell ref="CD39:CM39"/>
    <mergeCell ref="CD40:CM40"/>
    <mergeCell ref="CD41:CM41"/>
    <mergeCell ref="CD42:CM42"/>
    <mergeCell ref="CD43:CM43"/>
    <mergeCell ref="CD44:CM44"/>
    <mergeCell ref="CD45:CM45"/>
    <mergeCell ref="CD46:CM46"/>
    <mergeCell ref="CD48:CM48"/>
    <mergeCell ref="CD47:CM47"/>
    <mergeCell ref="BT36:CC36"/>
    <mergeCell ref="BT37:CC37"/>
    <mergeCell ref="BT38:CC38"/>
    <mergeCell ref="BT39:CC39"/>
    <mergeCell ref="BT40:CC40"/>
    <mergeCell ref="BT41:CC41"/>
    <mergeCell ref="BT42:CC42"/>
    <mergeCell ref="BT43:CC43"/>
    <mergeCell ref="BT44:CC44"/>
    <mergeCell ref="BT45:CC45"/>
    <mergeCell ref="BT46:CC46"/>
    <mergeCell ref="BT48:CC48"/>
    <mergeCell ref="BT47:CC47"/>
    <mergeCell ref="CN48:CX48"/>
    <mergeCell ref="CN36:CX36"/>
    <mergeCell ref="CN37:CX37"/>
    <mergeCell ref="CN38:CX38"/>
    <mergeCell ref="CN39:CX39"/>
    <mergeCell ref="CN40:CX40"/>
    <mergeCell ref="CN41:CX41"/>
    <mergeCell ref="CD49:CM49"/>
    <mergeCell ref="BI49:BS49"/>
    <mergeCell ref="BT49:CC49"/>
    <mergeCell ref="CN47:CX47"/>
    <mergeCell ref="CN49:CX49"/>
    <mergeCell ref="CN42:CX42"/>
    <mergeCell ref="CN43:CX43"/>
    <mergeCell ref="CN44:CX44"/>
    <mergeCell ref="CN45:CX45"/>
    <mergeCell ref="CN46:CX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lnb</cp:lastModifiedBy>
  <cp:lastPrinted>2017-03-30T09:38:14Z</cp:lastPrinted>
  <dcterms:created xsi:type="dcterms:W3CDTF">2010-05-19T10:50:44Z</dcterms:created>
  <dcterms:modified xsi:type="dcterms:W3CDTF">2019-03-29T04:10:07Z</dcterms:modified>
  <cp:category/>
  <cp:version/>
  <cp:contentType/>
  <cp:contentStatus/>
</cp:coreProperties>
</file>