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85" yWindow="675" windowWidth="18585" windowHeight="11580" activeTab="0"/>
  </bookViews>
  <sheets>
    <sheet name="2019" sheetId="1" r:id="rId1"/>
  </sheets>
  <definedNames/>
  <calcPr fullCalcOnLoad="1" refMode="R1C1"/>
</workbook>
</file>

<file path=xl/sharedStrings.xml><?xml version="1.0" encoding="utf-8"?>
<sst xmlns="http://schemas.openxmlformats.org/spreadsheetml/2006/main" count="44" uniqueCount="27">
  <si>
    <t>Наименование показателя</t>
  </si>
  <si>
    <t>Всего</t>
  </si>
  <si>
    <t>ВН</t>
  </si>
  <si>
    <t>СН1</t>
  </si>
  <si>
    <t>СН2</t>
  </si>
  <si>
    <t>НН</t>
  </si>
  <si>
    <t>В том числе по уровню напряжения</t>
  </si>
  <si>
    <t>Поступление в сеть из других уровней напряжения (трансформация)</t>
  </si>
  <si>
    <t>Отпуск в сеть других уровней напряжения</t>
  </si>
  <si>
    <t xml:space="preserve">Раскрытие информации </t>
  </si>
  <si>
    <t xml:space="preserve">в соответствии с Постановлением правительства РФ от 21 января 2004г. №24 </t>
  </si>
  <si>
    <t xml:space="preserve">«Об утверждении стандартов раскрытия информации субъектами оптового и розничных рынков  электрической энергии» </t>
  </si>
  <si>
    <t>Мощность (МВт)</t>
  </si>
  <si>
    <t>Электроэнергия (тыс. кВт ч)</t>
  </si>
  <si>
    <t>ООО "Барнаульская сетевая компания"</t>
  </si>
  <si>
    <t>по п.19 пп.г абз.2</t>
  </si>
  <si>
    <t xml:space="preserve">о балансе электрической энергии и мощности, в том числе об отпуске электроэнергии в сеть и отпуске электроэнергии из сети сетевой компании по уровням напряжений, используемым для ценообразования, потребителям электрической энергии и территориальным сетевым организациям, присоединенным к сетям сетевой организации, 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ценообразования, а также о потерях электроэнергии в сетях сетевой организации в абсолютном и относительном выражении по уровням напряжения, используемым для целей ценообразования
</t>
  </si>
  <si>
    <t>Поступление в сеть из других организаций:</t>
  </si>
  <si>
    <t>из сетей ПАО "ФСК ЕЭС"</t>
  </si>
  <si>
    <t xml:space="preserve">НН </t>
  </si>
  <si>
    <t>Отпуск из сети:</t>
  </si>
  <si>
    <t>из сетей ПАО "МРСК Сибири" (филиал "Алтайэнерго")</t>
  </si>
  <si>
    <t>за 2019 год</t>
  </si>
  <si>
    <t>потребителям ГП, ЭСО, ЭСК</t>
  </si>
  <si>
    <t>смежным сетевым организациям</t>
  </si>
  <si>
    <t>Общий объем потерь</t>
  </si>
  <si>
    <t>Общий объем потерь, в %</t>
  </si>
</sst>
</file>

<file path=xl/styles.xml><?xml version="1.0" encoding="utf-8"?>
<styleSheet xmlns="http://schemas.openxmlformats.org/spreadsheetml/2006/main">
  <numFmts count="3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00"/>
    <numFmt numFmtId="181" formatCode="0.00000"/>
    <numFmt numFmtId="182" formatCode="0.0000"/>
    <numFmt numFmtId="183" formatCode="0.000"/>
    <numFmt numFmtId="184" formatCode="0.0000000"/>
    <numFmt numFmtId="185" formatCode="0.0"/>
    <numFmt numFmtId="186" formatCode="#,##0.000"/>
    <numFmt numFmtId="187" formatCode="#,##0.0000"/>
  </numFmts>
  <fonts count="40">
    <font>
      <sz val="10"/>
      <name val="Arial Cyr"/>
      <family val="0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9"/>
      <color indexed="63"/>
      <name val="Tahoma"/>
      <family val="2"/>
    </font>
    <font>
      <sz val="9"/>
      <color indexed="23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49" fontId="1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vertical="top"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center" vertical="top" wrapText="1"/>
    </xf>
    <xf numFmtId="49" fontId="20" fillId="0" borderId="10" xfId="52" applyFont="1" applyFill="1" applyBorder="1" applyAlignment="1">
      <alignment vertical="center" wrapText="1"/>
      <protection/>
    </xf>
    <xf numFmtId="186" fontId="20" fillId="0" borderId="10" xfId="52" applyNumberFormat="1" applyFont="1" applyFill="1" applyBorder="1" applyAlignment="1" applyProtection="1">
      <alignment horizontal="right" vertical="center"/>
      <protection/>
    </xf>
    <xf numFmtId="186" fontId="20" fillId="0" borderId="10" xfId="52" applyNumberFormat="1" applyFont="1" applyFill="1" applyBorder="1" applyAlignment="1" applyProtection="1">
      <alignment horizontal="right" vertical="center"/>
      <protection locked="0"/>
    </xf>
    <xf numFmtId="0" fontId="0" fillId="0" borderId="10" xfId="53" applyNumberFormat="1" applyFont="1" applyFill="1" applyBorder="1" applyAlignment="1" applyProtection="1">
      <alignment vertical="center" wrapText="1"/>
      <protection/>
    </xf>
    <xf numFmtId="49" fontId="20" fillId="0" borderId="10" xfId="52" applyFont="1" applyFill="1" applyBorder="1" applyAlignment="1">
      <alignment horizontal="left" vertical="center" wrapText="1" indent="1"/>
      <protection/>
    </xf>
    <xf numFmtId="187" fontId="20" fillId="0" borderId="10" xfId="52" applyNumberFormat="1" applyFont="1" applyFill="1" applyBorder="1" applyAlignment="1" applyProtection="1">
      <alignment horizontal="right" vertical="center"/>
      <protection/>
    </xf>
    <xf numFmtId="0" fontId="20" fillId="0" borderId="10" xfId="55" applyFont="1" applyFill="1" applyBorder="1" applyAlignment="1" applyProtection="1">
      <alignment horizontal="center" vertical="center" wrapText="1"/>
      <protection/>
    </xf>
    <xf numFmtId="0" fontId="20" fillId="0" borderId="10" xfId="55" applyFont="1" applyFill="1" applyBorder="1" applyAlignment="1" applyProtection="1">
      <alignment horizontal="center" vertical="center" wrapText="1"/>
      <protection/>
    </xf>
    <xf numFmtId="0" fontId="21" fillId="0" borderId="10" xfId="54" applyFont="1" applyFill="1" applyBorder="1" applyAlignment="1" applyProtection="1">
      <alignment horizontal="center" vertical="center" wrapText="1"/>
      <protection/>
    </xf>
    <xf numFmtId="49" fontId="20" fillId="0" borderId="10" xfId="52" applyFont="1" applyFill="1" applyBorder="1" applyAlignment="1">
      <alignment horizontal="center" vertical="center"/>
      <protection/>
    </xf>
    <xf numFmtId="4" fontId="20" fillId="0" borderId="10" xfId="52" applyNumberFormat="1" applyFont="1" applyFill="1" applyBorder="1" applyAlignment="1" applyProtection="1">
      <alignment horizontal="right" vertical="center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_ЖКУ_проект3" xfId="53"/>
    <cellStyle name="Обычный_Полезный отпуск электроэнергии и мощности, реализуемой по регулируемым ценам" xfId="54"/>
    <cellStyle name="Обычный_Сведения об отпуске (передаче) электроэнергии потребителям распределительными сетевыми организациями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D41"/>
  <sheetViews>
    <sheetView tabSelected="1" zoomScalePageLayoutView="0" workbookViewId="0" topLeftCell="A24">
      <selection activeCell="A41" sqref="A41"/>
    </sheetView>
  </sheetViews>
  <sheetFormatPr defaultColWidth="9.00390625" defaultRowHeight="12.75"/>
  <cols>
    <col min="1" max="1" width="60.375" style="0" bestFit="1" customWidth="1"/>
    <col min="2" max="3" width="12.75390625" style="0" bestFit="1" customWidth="1"/>
    <col min="4" max="4" width="11.125" style="0" bestFit="1" customWidth="1"/>
    <col min="5" max="6" width="12.75390625" style="0" bestFit="1" customWidth="1"/>
  </cols>
  <sheetData>
    <row r="1" spans="1:160" ht="15.75">
      <c r="A1" s="3" t="s">
        <v>9</v>
      </c>
      <c r="B1" s="3"/>
      <c r="C1" s="3"/>
      <c r="D1" s="3"/>
      <c r="E1" s="3"/>
      <c r="F1" s="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</row>
    <row r="2" spans="1:160" ht="15.75">
      <c r="A2" s="3" t="s">
        <v>10</v>
      </c>
      <c r="B2" s="3"/>
      <c r="C2" s="3"/>
      <c r="D2" s="3"/>
      <c r="E2" s="3"/>
      <c r="F2" s="3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</row>
    <row r="3" spans="1:160" ht="32.25" customHeight="1">
      <c r="A3" s="4" t="s">
        <v>11</v>
      </c>
      <c r="B3" s="4"/>
      <c r="C3" s="4"/>
      <c r="D3" s="4"/>
      <c r="E3" s="4"/>
      <c r="F3" s="4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</row>
    <row r="4" spans="1:160" ht="15.75">
      <c r="A4" s="3" t="s">
        <v>15</v>
      </c>
      <c r="B4" s="3"/>
      <c r="C4" s="3"/>
      <c r="D4" s="3"/>
      <c r="E4" s="3"/>
      <c r="F4" s="3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</row>
    <row r="5" spans="1:160" ht="114" customHeight="1">
      <c r="A5" s="5" t="s">
        <v>16</v>
      </c>
      <c r="B5" s="5"/>
      <c r="C5" s="5"/>
      <c r="D5" s="5"/>
      <c r="E5" s="5"/>
      <c r="F5" s="5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</row>
    <row r="6" spans="1:160" ht="15.75">
      <c r="A6" s="5" t="s">
        <v>14</v>
      </c>
      <c r="B6" s="5"/>
      <c r="C6" s="5"/>
      <c r="D6" s="5"/>
      <c r="E6" s="5"/>
      <c r="F6" s="5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</row>
    <row r="7" spans="1:6" ht="15.75">
      <c r="A7" s="3" t="s">
        <v>22</v>
      </c>
      <c r="B7" s="3"/>
      <c r="C7" s="3"/>
      <c r="D7" s="3"/>
      <c r="E7" s="3"/>
      <c r="F7" s="3"/>
    </row>
    <row r="9" spans="1:6" ht="12.75" customHeight="1">
      <c r="A9" s="12" t="s">
        <v>0</v>
      </c>
      <c r="B9" s="12" t="s">
        <v>1</v>
      </c>
      <c r="C9" s="12" t="s">
        <v>6</v>
      </c>
      <c r="D9" s="12"/>
      <c r="E9" s="12"/>
      <c r="F9" s="12"/>
    </row>
    <row r="10" spans="1:6" ht="12.75">
      <c r="A10" s="12"/>
      <c r="B10" s="12"/>
      <c r="C10" s="13" t="s">
        <v>2</v>
      </c>
      <c r="D10" s="13" t="s">
        <v>3</v>
      </c>
      <c r="E10" s="13" t="s">
        <v>4</v>
      </c>
      <c r="F10" s="13" t="s">
        <v>5</v>
      </c>
    </row>
    <row r="11" spans="1:6" ht="12.75">
      <c r="A11" s="14">
        <v>1</v>
      </c>
      <c r="B11" s="14">
        <v>3</v>
      </c>
      <c r="C11" s="14">
        <v>4</v>
      </c>
      <c r="D11" s="14">
        <v>5</v>
      </c>
      <c r="E11" s="14">
        <v>6</v>
      </c>
      <c r="F11" s="14">
        <v>7</v>
      </c>
    </row>
    <row r="12" spans="1:6" ht="12.75">
      <c r="A12" s="15" t="s">
        <v>13</v>
      </c>
      <c r="B12" s="15"/>
      <c r="C12" s="15"/>
      <c r="D12" s="15"/>
      <c r="E12" s="15"/>
      <c r="F12" s="15"/>
    </row>
    <row r="13" spans="1:6" ht="12.75">
      <c r="A13" s="6" t="s">
        <v>17</v>
      </c>
      <c r="B13" s="7">
        <v>1612248.786</v>
      </c>
      <c r="C13" s="7">
        <v>1426784.246</v>
      </c>
      <c r="D13" s="7">
        <v>185085.145</v>
      </c>
      <c r="E13" s="7">
        <v>379.395</v>
      </c>
      <c r="F13" s="7">
        <v>0</v>
      </c>
    </row>
    <row r="14" spans="1:6" ht="12.75">
      <c r="A14" s="6" t="s">
        <v>18</v>
      </c>
      <c r="B14" s="7">
        <f aca="true" t="shared" si="0" ref="B14:B40">SUM(C14:F14)</f>
        <v>23818.81</v>
      </c>
      <c r="C14" s="8">
        <v>23818.81</v>
      </c>
      <c r="D14" s="8"/>
      <c r="E14" s="8"/>
      <c r="F14" s="8"/>
    </row>
    <row r="15" spans="1:6" ht="12.75">
      <c r="A15" s="9" t="s">
        <v>21</v>
      </c>
      <c r="B15" s="7">
        <f>SUM(C15:F15)</f>
        <v>1588288.678</v>
      </c>
      <c r="C15" s="8">
        <v>1402965.436</v>
      </c>
      <c r="D15" s="8">
        <v>185085.145</v>
      </c>
      <c r="E15" s="8">
        <v>238.097</v>
      </c>
      <c r="F15" s="8"/>
    </row>
    <row r="16" spans="1:6" ht="12.75">
      <c r="A16" s="6" t="s">
        <v>7</v>
      </c>
      <c r="B16" s="7">
        <f t="shared" si="0"/>
        <v>2433804.996</v>
      </c>
      <c r="C16" s="7">
        <f>C18+C19+C20</f>
        <v>0</v>
      </c>
      <c r="D16" s="7">
        <f>D17+D19+D20</f>
        <v>0</v>
      </c>
      <c r="E16" s="7">
        <f>E17+E18+E20</f>
        <v>1424701.872</v>
      </c>
      <c r="F16" s="7">
        <f>F17+F18+F19</f>
        <v>1009103.124</v>
      </c>
    </row>
    <row r="17" spans="1:6" ht="12.75">
      <c r="A17" s="10" t="s">
        <v>2</v>
      </c>
      <c r="B17" s="7">
        <f t="shared" si="0"/>
        <v>1261990.224</v>
      </c>
      <c r="C17" s="11"/>
      <c r="D17" s="8"/>
      <c r="E17" s="8">
        <v>1261990.224</v>
      </c>
      <c r="F17" s="8"/>
    </row>
    <row r="18" spans="1:6" ht="12.75">
      <c r="A18" s="10" t="s">
        <v>3</v>
      </c>
      <c r="B18" s="7">
        <f t="shared" si="0"/>
        <v>162711.648</v>
      </c>
      <c r="C18" s="8"/>
      <c r="D18" s="11"/>
      <c r="E18" s="8">
        <v>162711.648</v>
      </c>
      <c r="F18" s="8"/>
    </row>
    <row r="19" spans="1:6" ht="12.75">
      <c r="A19" s="10" t="s">
        <v>4</v>
      </c>
      <c r="B19" s="7">
        <f t="shared" si="0"/>
        <v>1009103.124</v>
      </c>
      <c r="C19" s="8"/>
      <c r="D19" s="8"/>
      <c r="E19" s="11"/>
      <c r="F19" s="8">
        <v>1009103.124</v>
      </c>
    </row>
    <row r="20" spans="1:6" ht="12.75">
      <c r="A20" s="10" t="s">
        <v>19</v>
      </c>
      <c r="B20" s="7">
        <f t="shared" si="0"/>
        <v>0</v>
      </c>
      <c r="C20" s="8"/>
      <c r="D20" s="8"/>
      <c r="E20" s="8"/>
      <c r="F20" s="11"/>
    </row>
    <row r="21" spans="1:6" ht="12.75">
      <c r="A21" s="6" t="s">
        <v>20</v>
      </c>
      <c r="B21" s="7">
        <f t="shared" si="0"/>
        <v>1463375.802</v>
      </c>
      <c r="C21" s="7">
        <f>C22+C23</f>
        <v>161587.966</v>
      </c>
      <c r="D21" s="7">
        <f>D22+D23</f>
        <v>21170.445</v>
      </c>
      <c r="E21" s="7">
        <f>E22+E23</f>
        <v>376778.973</v>
      </c>
      <c r="F21" s="7">
        <f>F22+F23</f>
        <v>903838.418</v>
      </c>
    </row>
    <row r="22" spans="1:6" ht="12.75">
      <c r="A22" s="10" t="s">
        <v>23</v>
      </c>
      <c r="B22" s="7">
        <f t="shared" si="0"/>
        <v>1462759.467</v>
      </c>
      <c r="C22" s="8">
        <v>161587.966</v>
      </c>
      <c r="D22" s="8">
        <v>21170.445</v>
      </c>
      <c r="E22" s="8">
        <v>376589.424</v>
      </c>
      <c r="F22" s="8">
        <v>903411.632</v>
      </c>
    </row>
    <row r="23" spans="1:6" ht="12.75">
      <c r="A23" s="10" t="s">
        <v>24</v>
      </c>
      <c r="B23" s="7">
        <f t="shared" si="0"/>
        <v>616.335</v>
      </c>
      <c r="C23" s="7">
        <v>0</v>
      </c>
      <c r="D23" s="7">
        <v>0</v>
      </c>
      <c r="E23" s="7">
        <v>189.549</v>
      </c>
      <c r="F23" s="7">
        <v>426.786</v>
      </c>
    </row>
    <row r="24" spans="1:6" ht="12.75">
      <c r="A24" s="6" t="s">
        <v>8</v>
      </c>
      <c r="B24" s="7">
        <f t="shared" si="0"/>
        <v>2433804.996</v>
      </c>
      <c r="C24" s="8">
        <f>E17</f>
        <v>1261990.224</v>
      </c>
      <c r="D24" s="8">
        <f>E18</f>
        <v>162711.648</v>
      </c>
      <c r="E24" s="8">
        <f>F19</f>
        <v>1009103.124</v>
      </c>
      <c r="F24" s="8"/>
    </row>
    <row r="25" spans="1:6" ht="12.75">
      <c r="A25" s="6" t="s">
        <v>25</v>
      </c>
      <c r="B25" s="7">
        <f t="shared" si="0"/>
        <v>148872.984</v>
      </c>
      <c r="C25" s="8">
        <v>3206.056</v>
      </c>
      <c r="D25" s="8">
        <v>1203.052</v>
      </c>
      <c r="E25" s="8">
        <v>39199.17</v>
      </c>
      <c r="F25" s="8">
        <v>105264.706</v>
      </c>
    </row>
    <row r="26" spans="1:6" ht="12.75">
      <c r="A26" s="6" t="s">
        <v>26</v>
      </c>
      <c r="B26" s="16">
        <f>B25/B13*100</f>
        <v>9.233871676179385</v>
      </c>
      <c r="C26" s="8">
        <f>C25/(C13+C16)*100</f>
        <v>0.22470503224213478</v>
      </c>
      <c r="D26" s="8">
        <f>D25/(D13+D16)*100</f>
        <v>0.6499992206289705</v>
      </c>
      <c r="E26" s="8">
        <f>E25/(E13+E16)*100</f>
        <v>2.7506620785577978</v>
      </c>
      <c r="F26" s="8">
        <f>F25/(F13+F16)*100</f>
        <v>10.4315112594974</v>
      </c>
    </row>
    <row r="27" spans="1:6" ht="12.75">
      <c r="A27" s="15" t="s">
        <v>12</v>
      </c>
      <c r="B27" s="15"/>
      <c r="C27" s="15"/>
      <c r="D27" s="15"/>
      <c r="E27" s="15"/>
      <c r="F27" s="15"/>
    </row>
    <row r="28" spans="1:6" ht="12.75">
      <c r="A28" s="6" t="s">
        <v>17</v>
      </c>
      <c r="B28" s="7">
        <f t="shared" si="0"/>
        <v>227.19000000000003</v>
      </c>
      <c r="C28" s="7">
        <v>199.622</v>
      </c>
      <c r="D28" s="7">
        <v>27.512</v>
      </c>
      <c r="E28" s="7">
        <v>0.05600000000000001</v>
      </c>
      <c r="F28" s="7">
        <v>0</v>
      </c>
    </row>
    <row r="29" spans="1:6" ht="12.75">
      <c r="A29" s="6" t="s">
        <v>18</v>
      </c>
      <c r="B29" s="7">
        <f t="shared" si="0"/>
        <v>3.467</v>
      </c>
      <c r="C29" s="8">
        <v>3.467</v>
      </c>
      <c r="D29" s="8"/>
      <c r="E29" s="8"/>
      <c r="F29" s="8"/>
    </row>
    <row r="30" spans="1:6" ht="12.75">
      <c r="A30" s="9" t="s">
        <v>21</v>
      </c>
      <c r="B30" s="7">
        <f t="shared" si="0"/>
        <v>223.702</v>
      </c>
      <c r="C30" s="7">
        <v>196.155</v>
      </c>
      <c r="D30" s="7">
        <v>27.512</v>
      </c>
      <c r="E30" s="7">
        <v>0.035</v>
      </c>
      <c r="F30" s="7">
        <v>0</v>
      </c>
    </row>
    <row r="31" spans="1:6" ht="12.75">
      <c r="A31" s="6" t="s">
        <v>7</v>
      </c>
      <c r="B31" s="7">
        <f t="shared" si="0"/>
        <v>336.83799999999997</v>
      </c>
      <c r="C31" s="7">
        <f>C33+C34+C35</f>
        <v>0</v>
      </c>
      <c r="D31" s="7">
        <f>D32+D34+D35</f>
        <v>0</v>
      </c>
      <c r="E31" s="7">
        <f>E32+E33+E35</f>
        <v>199.327</v>
      </c>
      <c r="F31" s="7">
        <f>F32+F33+F34</f>
        <v>137.511</v>
      </c>
    </row>
    <row r="32" spans="1:6" ht="12.75">
      <c r="A32" s="10" t="s">
        <v>2</v>
      </c>
      <c r="B32" s="7">
        <f t="shared" si="0"/>
        <v>175.139</v>
      </c>
      <c r="C32" s="11"/>
      <c r="D32" s="8"/>
      <c r="E32" s="8">
        <v>175.139</v>
      </c>
      <c r="F32" s="8"/>
    </row>
    <row r="33" spans="1:6" ht="12.75">
      <c r="A33" s="10" t="s">
        <v>3</v>
      </c>
      <c r="B33" s="7">
        <f t="shared" si="0"/>
        <v>24.188</v>
      </c>
      <c r="C33" s="8"/>
      <c r="D33" s="7"/>
      <c r="E33" s="8">
        <v>24.188</v>
      </c>
      <c r="F33" s="8"/>
    </row>
    <row r="34" spans="1:6" ht="12.75">
      <c r="A34" s="10" t="s">
        <v>4</v>
      </c>
      <c r="B34" s="7">
        <f t="shared" si="0"/>
        <v>137.511</v>
      </c>
      <c r="C34" s="8"/>
      <c r="D34" s="8"/>
      <c r="E34" s="11"/>
      <c r="F34" s="8">
        <v>137.511</v>
      </c>
    </row>
    <row r="35" spans="1:6" ht="12.75">
      <c r="A35" s="10" t="s">
        <v>19</v>
      </c>
      <c r="B35" s="7">
        <f t="shared" si="0"/>
        <v>0</v>
      </c>
      <c r="C35" s="8"/>
      <c r="D35" s="8"/>
      <c r="E35" s="8"/>
      <c r="F35" s="11"/>
    </row>
    <row r="36" spans="1:6" ht="12.75">
      <c r="A36" s="6" t="s">
        <v>20</v>
      </c>
      <c r="B36" s="7">
        <f t="shared" si="0"/>
        <v>205.028</v>
      </c>
      <c r="C36" s="7">
        <f>SUM(C37:C38)</f>
        <v>24.002</v>
      </c>
      <c r="D36" s="7">
        <f>SUM(D37:D38)</f>
        <v>3.146</v>
      </c>
      <c r="E36" s="7">
        <f>SUM(E37:E38)</f>
        <v>56.036</v>
      </c>
      <c r="F36" s="7">
        <f>SUM(F37:F38)</f>
        <v>121.844</v>
      </c>
    </row>
    <row r="37" spans="1:6" ht="12.75">
      <c r="A37" s="10" t="s">
        <v>23</v>
      </c>
      <c r="B37" s="7">
        <f t="shared" si="0"/>
        <v>204.936</v>
      </c>
      <c r="C37" s="8">
        <v>24.002</v>
      </c>
      <c r="D37" s="8">
        <v>3.146</v>
      </c>
      <c r="E37" s="8">
        <v>56.008</v>
      </c>
      <c r="F37" s="8">
        <v>121.78</v>
      </c>
    </row>
    <row r="38" spans="1:6" ht="12.75">
      <c r="A38" s="10" t="s">
        <v>24</v>
      </c>
      <c r="B38" s="7">
        <f t="shared" si="0"/>
        <v>0.092</v>
      </c>
      <c r="C38" s="7">
        <v>0</v>
      </c>
      <c r="D38" s="7">
        <v>0</v>
      </c>
      <c r="E38" s="7">
        <v>0.028</v>
      </c>
      <c r="F38" s="7">
        <v>0.064</v>
      </c>
    </row>
    <row r="39" spans="1:6" ht="12.75">
      <c r="A39" s="6" t="s">
        <v>8</v>
      </c>
      <c r="B39" s="7">
        <f t="shared" si="0"/>
        <v>336.83799999999997</v>
      </c>
      <c r="C39" s="8">
        <f>E32</f>
        <v>175.139</v>
      </c>
      <c r="D39" s="8">
        <f>E33</f>
        <v>24.188</v>
      </c>
      <c r="E39" s="8">
        <f>F34</f>
        <v>137.511</v>
      </c>
      <c r="F39" s="8"/>
    </row>
    <row r="40" spans="1:6" ht="12.75">
      <c r="A40" s="6" t="s">
        <v>25</v>
      </c>
      <c r="B40" s="7">
        <f t="shared" si="0"/>
        <v>22.162</v>
      </c>
      <c r="C40" s="8">
        <v>0.4805</v>
      </c>
      <c r="D40" s="8">
        <v>0.1785</v>
      </c>
      <c r="E40" s="8">
        <v>5.836</v>
      </c>
      <c r="F40" s="8">
        <v>15.667</v>
      </c>
    </row>
    <row r="41" spans="1:6" ht="12.75">
      <c r="A41" s="6" t="s">
        <v>26</v>
      </c>
      <c r="B41" s="16">
        <f>B40/B28*100</f>
        <v>9.754830758396055</v>
      </c>
      <c r="C41" s="8">
        <f>C40/(C28+C31)*100</f>
        <v>0.24070493232208873</v>
      </c>
      <c r="D41" s="8">
        <f>D40/(D28+D31)*100</f>
        <v>0.6488077929630706</v>
      </c>
      <c r="E41" s="8">
        <f>E40/(E28+E31)*100</f>
        <v>2.927029887202018</v>
      </c>
      <c r="F41" s="8">
        <f>F40/(F28+F31)*100</f>
        <v>11.393270356553293</v>
      </c>
    </row>
  </sheetData>
  <sheetProtection/>
  <mergeCells count="12">
    <mergeCell ref="A1:F1"/>
    <mergeCell ref="A2:F2"/>
    <mergeCell ref="A3:F3"/>
    <mergeCell ref="A4:F4"/>
    <mergeCell ref="A5:F5"/>
    <mergeCell ref="A6:F6"/>
    <mergeCell ref="A27:F27"/>
    <mergeCell ref="A7:F7"/>
    <mergeCell ref="A9:A10"/>
    <mergeCell ref="B9:B10"/>
    <mergeCell ref="C9:F9"/>
    <mergeCell ref="A12:F12"/>
  </mergeCells>
  <dataValidations count="2">
    <dataValidation allowBlank="1" showInputMessage="1" promptTitle="Ввод" prompt="Для выбора организации необходимо два раза нажать левую клавишу мыши!" sqref="A15 A30"/>
    <dataValidation type="decimal" allowBlank="1" showErrorMessage="1" errorTitle="Ошибка" error="Допускается ввод только действительных чисел!" sqref="B13:F26 B28:F41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Ольга Геннадьевна Беломестных</cp:lastModifiedBy>
  <cp:lastPrinted>2019-02-26T09:51:31Z</cp:lastPrinted>
  <dcterms:created xsi:type="dcterms:W3CDTF">2011-02-15T14:12:28Z</dcterms:created>
  <dcterms:modified xsi:type="dcterms:W3CDTF">2020-02-26T04:34:20Z</dcterms:modified>
  <cp:category/>
  <cp:version/>
  <cp:contentType/>
  <cp:contentStatus/>
</cp:coreProperties>
</file>